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055" windowHeight="7935" activeTab="4"/>
  </bookViews>
  <sheets>
    <sheet name="KP I" sheetId="1" r:id="rId1"/>
    <sheet name="KP II" sheetId="2" r:id="rId2"/>
    <sheet name="KP III" sheetId="3" r:id="rId3"/>
    <sheet name="KP IV" sheetId="4" r:id="rId4"/>
    <sheet name="ZP 0.B" sheetId="5" r:id="rId5"/>
    <sheet name="ZP 0.A" sheetId="6" r:id="rId6"/>
    <sheet name="ZP 1" sheetId="7" r:id="rId7"/>
    <sheet name="ZP 2" sheetId="8" r:id="rId8"/>
    <sheet name="ZP 3" sheetId="9" r:id="rId9"/>
    <sheet name="ZP 4" sheetId="10" r:id="rId10"/>
    <sheet name="ZP 5" sheetId="11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calcPr calcId="145621"/>
</workbook>
</file>

<file path=xl/calcChain.xml><?xml version="1.0" encoding="utf-8"?>
<calcChain xmlns="http://schemas.openxmlformats.org/spreadsheetml/2006/main">
  <c r="F13" i="11" l="1"/>
  <c r="G13" i="11" s="1"/>
  <c r="E13" i="11"/>
  <c r="D13" i="11"/>
  <c r="C13" i="11"/>
  <c r="B13" i="11"/>
  <c r="F12" i="11"/>
  <c r="E12" i="11"/>
  <c r="G12" i="11" s="1"/>
  <c r="D12" i="11"/>
  <c r="C12" i="11"/>
  <c r="B12" i="11"/>
  <c r="F11" i="11"/>
  <c r="E11" i="11"/>
  <c r="D11" i="11"/>
  <c r="C11" i="11"/>
  <c r="B11" i="11"/>
  <c r="F10" i="11"/>
  <c r="E10" i="11"/>
  <c r="G10" i="11" s="1"/>
  <c r="D10" i="11"/>
  <c r="C10" i="11"/>
  <c r="B10" i="11"/>
  <c r="F9" i="11"/>
  <c r="E9" i="11"/>
  <c r="D9" i="11"/>
  <c r="C9" i="11"/>
  <c r="B9" i="11"/>
  <c r="F8" i="11"/>
  <c r="E8" i="11"/>
  <c r="D8" i="11"/>
  <c r="C8" i="11"/>
  <c r="B8" i="11"/>
  <c r="F7" i="11"/>
  <c r="E7" i="11"/>
  <c r="D7" i="11"/>
  <c r="C7" i="11"/>
  <c r="B7" i="11"/>
  <c r="F6" i="11"/>
  <c r="E6" i="11"/>
  <c r="G6" i="11" s="1"/>
  <c r="D6" i="11"/>
  <c r="C6" i="11"/>
  <c r="B6" i="11"/>
  <c r="G9" i="11" l="1"/>
  <c r="G7" i="11"/>
  <c r="G8" i="11"/>
  <c r="G11" i="11"/>
  <c r="F19" i="10"/>
  <c r="E19" i="10"/>
  <c r="D19" i="10"/>
  <c r="C19" i="10"/>
  <c r="B19" i="10"/>
  <c r="F18" i="10"/>
  <c r="E18" i="10"/>
  <c r="G18" i="10" s="1"/>
  <c r="D18" i="10"/>
  <c r="C18" i="10"/>
  <c r="B18" i="10"/>
  <c r="F17" i="10"/>
  <c r="E17" i="10"/>
  <c r="G17" i="10" s="1"/>
  <c r="D17" i="10"/>
  <c r="C17" i="10"/>
  <c r="B17" i="10"/>
  <c r="F16" i="10"/>
  <c r="E16" i="10"/>
  <c r="G16" i="10" s="1"/>
  <c r="D16" i="10"/>
  <c r="C16" i="10"/>
  <c r="B16" i="10"/>
  <c r="F15" i="10"/>
  <c r="E15" i="10"/>
  <c r="D15" i="10"/>
  <c r="C15" i="10"/>
  <c r="B15" i="10"/>
  <c r="F14" i="10"/>
  <c r="E14" i="10"/>
  <c r="G14" i="10" s="1"/>
  <c r="D14" i="10"/>
  <c r="C14" i="10"/>
  <c r="B14" i="10"/>
  <c r="F13" i="10"/>
  <c r="E13" i="10"/>
  <c r="D13" i="10"/>
  <c r="C13" i="10"/>
  <c r="B13" i="10"/>
  <c r="F12" i="10"/>
  <c r="E12" i="10"/>
  <c r="G12" i="10" s="1"/>
  <c r="D12" i="10"/>
  <c r="C12" i="10"/>
  <c r="B12" i="10"/>
  <c r="F11" i="10"/>
  <c r="E11" i="10"/>
  <c r="D11" i="10"/>
  <c r="C11" i="10"/>
  <c r="B11" i="10"/>
  <c r="F10" i="10"/>
  <c r="E10" i="10"/>
  <c r="G10" i="10" s="1"/>
  <c r="D10" i="10"/>
  <c r="C10" i="10"/>
  <c r="B10" i="10"/>
  <c r="F9" i="10"/>
  <c r="E9" i="10"/>
  <c r="G9" i="10" s="1"/>
  <c r="D9" i="10"/>
  <c r="C9" i="10"/>
  <c r="B9" i="10"/>
  <c r="G8" i="10"/>
  <c r="F8" i="10"/>
  <c r="E8" i="10"/>
  <c r="D8" i="10"/>
  <c r="C8" i="10"/>
  <c r="B8" i="10"/>
  <c r="F7" i="10"/>
  <c r="E7" i="10"/>
  <c r="D7" i="10"/>
  <c r="C7" i="10"/>
  <c r="B7" i="10"/>
  <c r="F6" i="10"/>
  <c r="E6" i="10"/>
  <c r="G6" i="10" s="1"/>
  <c r="D6" i="10"/>
  <c r="C6" i="10"/>
  <c r="B6" i="10"/>
  <c r="G15" i="10" l="1"/>
  <c r="G7" i="10"/>
  <c r="G11" i="10"/>
  <c r="G19" i="10"/>
  <c r="G13" i="10"/>
  <c r="F18" i="9"/>
  <c r="E18" i="9"/>
  <c r="D18" i="9"/>
  <c r="C18" i="9"/>
  <c r="B18" i="9"/>
  <c r="F17" i="9"/>
  <c r="E17" i="9"/>
  <c r="D17" i="9"/>
  <c r="C17" i="9"/>
  <c r="B17" i="9"/>
  <c r="F16" i="9"/>
  <c r="G16" i="9" s="1"/>
  <c r="E16" i="9"/>
  <c r="D16" i="9"/>
  <c r="C16" i="9"/>
  <c r="B16" i="9"/>
  <c r="F15" i="9"/>
  <c r="E15" i="9"/>
  <c r="G15" i="9" s="1"/>
  <c r="D15" i="9"/>
  <c r="C15" i="9"/>
  <c r="B15" i="9"/>
  <c r="F14" i="9"/>
  <c r="E14" i="9"/>
  <c r="G14" i="9" s="1"/>
  <c r="D14" i="9"/>
  <c r="C14" i="9"/>
  <c r="B14" i="9"/>
  <c r="F13" i="9"/>
  <c r="E13" i="9"/>
  <c r="D13" i="9"/>
  <c r="C13" i="9"/>
  <c r="B13" i="9"/>
  <c r="F12" i="9"/>
  <c r="E12" i="9"/>
  <c r="D12" i="9"/>
  <c r="C12" i="9"/>
  <c r="B12" i="9"/>
  <c r="F11" i="9"/>
  <c r="E11" i="9"/>
  <c r="G11" i="9" s="1"/>
  <c r="D11" i="9"/>
  <c r="C11" i="9"/>
  <c r="B11" i="9"/>
  <c r="F10" i="9"/>
  <c r="E10" i="9"/>
  <c r="G10" i="9" s="1"/>
  <c r="D10" i="9"/>
  <c r="C10" i="9"/>
  <c r="B10" i="9"/>
  <c r="F9" i="9"/>
  <c r="E9" i="9"/>
  <c r="D9" i="9"/>
  <c r="C9" i="9"/>
  <c r="B9" i="9"/>
  <c r="F8" i="9"/>
  <c r="E8" i="9"/>
  <c r="D8" i="9"/>
  <c r="C8" i="9"/>
  <c r="B8" i="9"/>
  <c r="F7" i="9"/>
  <c r="E7" i="9"/>
  <c r="G7" i="9" s="1"/>
  <c r="D7" i="9"/>
  <c r="C7" i="9"/>
  <c r="B7" i="9"/>
  <c r="F6" i="9"/>
  <c r="E6" i="9"/>
  <c r="G6" i="9" s="1"/>
  <c r="D6" i="9"/>
  <c r="C6" i="9"/>
  <c r="B6" i="9"/>
  <c r="G9" i="9" l="1"/>
  <c r="G13" i="9"/>
  <c r="G17" i="9"/>
  <c r="G18" i="9"/>
  <c r="G8" i="9"/>
  <c r="G12" i="9"/>
  <c r="F20" i="8"/>
  <c r="G20" i="8" s="1"/>
  <c r="E20" i="8"/>
  <c r="D20" i="8"/>
  <c r="C20" i="8"/>
  <c r="B20" i="8"/>
  <c r="F19" i="8"/>
  <c r="E19" i="8"/>
  <c r="G19" i="8" s="1"/>
  <c r="D19" i="8"/>
  <c r="C19" i="8"/>
  <c r="B19" i="8"/>
  <c r="F18" i="8"/>
  <c r="E18" i="8"/>
  <c r="G18" i="8" s="1"/>
  <c r="D18" i="8"/>
  <c r="C18" i="8"/>
  <c r="B18" i="8"/>
  <c r="F17" i="8"/>
  <c r="E17" i="8"/>
  <c r="D17" i="8"/>
  <c r="C17" i="8"/>
  <c r="B17" i="8"/>
  <c r="F16" i="8"/>
  <c r="E16" i="8"/>
  <c r="G16" i="8" s="1"/>
  <c r="D16" i="8"/>
  <c r="C16" i="8"/>
  <c r="B16" i="8"/>
  <c r="F15" i="8"/>
  <c r="E15" i="8"/>
  <c r="G15" i="8" s="1"/>
  <c r="D15" i="8"/>
  <c r="C15" i="8"/>
  <c r="B15" i="8"/>
  <c r="G14" i="8"/>
  <c r="F14" i="8"/>
  <c r="E14" i="8"/>
  <c r="D14" i="8"/>
  <c r="C14" i="8"/>
  <c r="B14" i="8"/>
  <c r="F13" i="8"/>
  <c r="E13" i="8"/>
  <c r="G13" i="8" s="1"/>
  <c r="D13" i="8"/>
  <c r="C13" i="8"/>
  <c r="B13" i="8"/>
  <c r="F12" i="8"/>
  <c r="G12" i="8" s="1"/>
  <c r="E12" i="8"/>
  <c r="D12" i="8"/>
  <c r="C12" i="8"/>
  <c r="B12" i="8"/>
  <c r="F11" i="8"/>
  <c r="E11" i="8"/>
  <c r="G11" i="8" s="1"/>
  <c r="D11" i="8"/>
  <c r="C11" i="8"/>
  <c r="B11" i="8"/>
  <c r="F10" i="8"/>
  <c r="E10" i="8"/>
  <c r="G10" i="8" s="1"/>
  <c r="D10" i="8"/>
  <c r="C10" i="8"/>
  <c r="B10" i="8"/>
  <c r="F9" i="8"/>
  <c r="E9" i="8"/>
  <c r="D9" i="8"/>
  <c r="C9" i="8"/>
  <c r="B9" i="8"/>
  <c r="F8" i="8"/>
  <c r="E8" i="8"/>
  <c r="G8" i="8" s="1"/>
  <c r="D8" i="8"/>
  <c r="C8" i="8"/>
  <c r="B8" i="8"/>
  <c r="F7" i="8"/>
  <c r="E7" i="8"/>
  <c r="G7" i="8" s="1"/>
  <c r="D7" i="8"/>
  <c r="C7" i="8"/>
  <c r="B7" i="8"/>
  <c r="G6" i="8"/>
  <c r="F6" i="8"/>
  <c r="E6" i="8"/>
  <c r="D6" i="8"/>
  <c r="C6" i="8"/>
  <c r="B6" i="8"/>
  <c r="G9" i="8" l="1"/>
  <c r="G17" i="8"/>
  <c r="F16" i="7"/>
  <c r="E16" i="7"/>
  <c r="D16" i="7"/>
  <c r="C16" i="7"/>
  <c r="B16" i="7"/>
  <c r="F15" i="7"/>
  <c r="E15" i="7"/>
  <c r="D15" i="7"/>
  <c r="C15" i="7"/>
  <c r="B15" i="7"/>
  <c r="F14" i="7"/>
  <c r="E14" i="7"/>
  <c r="D14" i="7"/>
  <c r="C14" i="7"/>
  <c r="B14" i="7"/>
  <c r="F13" i="7"/>
  <c r="E13" i="7"/>
  <c r="G13" i="7" s="1"/>
  <c r="D13" i="7"/>
  <c r="C13" i="7"/>
  <c r="B13" i="7"/>
  <c r="F12" i="7"/>
  <c r="E12" i="7"/>
  <c r="D12" i="7"/>
  <c r="C12" i="7"/>
  <c r="B12" i="7"/>
  <c r="F11" i="7"/>
  <c r="E11" i="7"/>
  <c r="D11" i="7"/>
  <c r="C11" i="7"/>
  <c r="B11" i="7"/>
  <c r="F10" i="7"/>
  <c r="E10" i="7"/>
  <c r="D10" i="7"/>
  <c r="C10" i="7"/>
  <c r="B10" i="7"/>
  <c r="F9" i="7"/>
  <c r="E9" i="7"/>
  <c r="G9" i="7" s="1"/>
  <c r="D9" i="7"/>
  <c r="C9" i="7"/>
  <c r="B9" i="7"/>
  <c r="F8" i="7"/>
  <c r="E8" i="7"/>
  <c r="D8" i="7"/>
  <c r="C8" i="7"/>
  <c r="B8" i="7"/>
  <c r="F7" i="7"/>
  <c r="E7" i="7"/>
  <c r="D7" i="7"/>
  <c r="C7" i="7"/>
  <c r="B7" i="7"/>
  <c r="F6" i="7"/>
  <c r="E6" i="7"/>
  <c r="G6" i="7" s="1"/>
  <c r="D6" i="7"/>
  <c r="C6" i="7"/>
  <c r="B6" i="7"/>
  <c r="G8" i="7" l="1"/>
  <c r="G12" i="7"/>
  <c r="G16" i="7"/>
  <c r="G7" i="7"/>
  <c r="G10" i="7"/>
  <c r="G11" i="7"/>
  <c r="G14" i="7"/>
  <c r="G15" i="7"/>
  <c r="F17" i="6"/>
  <c r="E17" i="6"/>
  <c r="D17" i="6"/>
  <c r="C17" i="6"/>
  <c r="B17" i="6"/>
  <c r="F16" i="6"/>
  <c r="E16" i="6"/>
  <c r="D16" i="6"/>
  <c r="C16" i="6"/>
  <c r="B16" i="6"/>
  <c r="F15" i="6"/>
  <c r="E15" i="6"/>
  <c r="D15" i="6"/>
  <c r="C15" i="6"/>
  <c r="B15" i="6"/>
  <c r="F14" i="6"/>
  <c r="E14" i="6"/>
  <c r="D14" i="6"/>
  <c r="C14" i="6"/>
  <c r="B14" i="6"/>
  <c r="F13" i="6"/>
  <c r="E13" i="6"/>
  <c r="D13" i="6"/>
  <c r="C13" i="6"/>
  <c r="B13" i="6"/>
  <c r="F12" i="6"/>
  <c r="E12" i="6"/>
  <c r="D12" i="6"/>
  <c r="C12" i="6"/>
  <c r="B12" i="6"/>
  <c r="F11" i="6"/>
  <c r="E11" i="6"/>
  <c r="D11" i="6"/>
  <c r="C11" i="6"/>
  <c r="B11" i="6"/>
  <c r="F10" i="6"/>
  <c r="E10" i="6"/>
  <c r="D10" i="6"/>
  <c r="C10" i="6"/>
  <c r="B10" i="6"/>
  <c r="F9" i="6"/>
  <c r="E9" i="6"/>
  <c r="D9" i="6"/>
  <c r="C9" i="6"/>
  <c r="B9" i="6"/>
  <c r="F8" i="6"/>
  <c r="E8" i="6"/>
  <c r="D8" i="6"/>
  <c r="C8" i="6"/>
  <c r="B8" i="6"/>
  <c r="F7" i="6"/>
  <c r="E7" i="6"/>
  <c r="D7" i="6"/>
  <c r="C7" i="6"/>
  <c r="B7" i="6"/>
  <c r="F6" i="6"/>
  <c r="E6" i="6"/>
  <c r="D6" i="6"/>
  <c r="C6" i="6"/>
  <c r="B6" i="6"/>
  <c r="G7" i="6" l="1"/>
  <c r="G8" i="6"/>
  <c r="G11" i="6"/>
  <c r="G12" i="6"/>
  <c r="G15" i="6"/>
  <c r="G16" i="6"/>
  <c r="G6" i="6"/>
  <c r="G9" i="6"/>
  <c r="G10" i="6"/>
  <c r="G13" i="6"/>
  <c r="G14" i="6"/>
  <c r="G17" i="6"/>
  <c r="F17" i="5"/>
  <c r="E17" i="5"/>
  <c r="G17" i="5" s="1"/>
  <c r="D17" i="5"/>
  <c r="C17" i="5"/>
  <c r="B17" i="5"/>
  <c r="F16" i="5"/>
  <c r="E16" i="5"/>
  <c r="G16" i="5" s="1"/>
  <c r="D16" i="5"/>
  <c r="C16" i="5"/>
  <c r="B16" i="5"/>
  <c r="G15" i="5"/>
  <c r="F15" i="5"/>
  <c r="E15" i="5"/>
  <c r="D15" i="5"/>
  <c r="C15" i="5"/>
  <c r="B15" i="5"/>
  <c r="F14" i="5"/>
  <c r="E14" i="5"/>
  <c r="G14" i="5" s="1"/>
  <c r="D14" i="5"/>
  <c r="C14" i="5"/>
  <c r="B14" i="5"/>
  <c r="F13" i="5"/>
  <c r="G13" i="5" s="1"/>
  <c r="E13" i="5"/>
  <c r="D13" i="5"/>
  <c r="C13" i="5"/>
  <c r="B13" i="5"/>
  <c r="F12" i="5"/>
  <c r="E12" i="5"/>
  <c r="G12" i="5" s="1"/>
  <c r="D12" i="5"/>
  <c r="C12" i="5"/>
  <c r="B12" i="5"/>
  <c r="F11" i="5"/>
  <c r="E11" i="5"/>
  <c r="G11" i="5" s="1"/>
  <c r="D11" i="5"/>
  <c r="C11" i="5"/>
  <c r="B11" i="5"/>
  <c r="F10" i="5"/>
  <c r="E10" i="5"/>
  <c r="D10" i="5"/>
  <c r="C10" i="5"/>
  <c r="B10" i="5"/>
  <c r="F9" i="5"/>
  <c r="E9" i="5"/>
  <c r="G9" i="5" s="1"/>
  <c r="D9" i="5"/>
  <c r="C9" i="5"/>
  <c r="B9" i="5"/>
  <c r="F8" i="5"/>
  <c r="E8" i="5"/>
  <c r="G8" i="5" s="1"/>
  <c r="D8" i="5"/>
  <c r="C8" i="5"/>
  <c r="B8" i="5"/>
  <c r="G7" i="5"/>
  <c r="F7" i="5"/>
  <c r="E7" i="5"/>
  <c r="D7" i="5"/>
  <c r="C7" i="5"/>
  <c r="B7" i="5"/>
  <c r="F6" i="5"/>
  <c r="E6" i="5"/>
  <c r="G6" i="5" s="1"/>
  <c r="D6" i="5"/>
  <c r="C6" i="5"/>
  <c r="B6" i="5"/>
  <c r="G10" i="5" l="1"/>
  <c r="G29" i="4"/>
  <c r="F29" i="4"/>
  <c r="E29" i="4"/>
  <c r="D29" i="4"/>
  <c r="C29" i="4"/>
  <c r="B29" i="4"/>
  <c r="F28" i="4"/>
  <c r="E28" i="4"/>
  <c r="D28" i="4"/>
  <c r="C28" i="4"/>
  <c r="B28" i="4"/>
  <c r="F27" i="4"/>
  <c r="E27" i="4"/>
  <c r="G27" i="4" s="1"/>
  <c r="D27" i="4"/>
  <c r="C27" i="4"/>
  <c r="B27" i="4"/>
  <c r="F26" i="4"/>
  <c r="E26" i="4"/>
  <c r="D26" i="4"/>
  <c r="C26" i="4"/>
  <c r="B26" i="4"/>
  <c r="F25" i="4"/>
  <c r="E25" i="4"/>
  <c r="G25" i="4" s="1"/>
  <c r="D25" i="4"/>
  <c r="C25" i="4"/>
  <c r="B25" i="4"/>
  <c r="F24" i="4"/>
  <c r="E24" i="4"/>
  <c r="D24" i="4"/>
  <c r="C24" i="4"/>
  <c r="B24" i="4"/>
  <c r="G23" i="4"/>
  <c r="F23" i="4"/>
  <c r="E23" i="4"/>
  <c r="D23" i="4"/>
  <c r="C23" i="4"/>
  <c r="B23" i="4"/>
  <c r="F22" i="4"/>
  <c r="E22" i="4"/>
  <c r="G22" i="4" s="1"/>
  <c r="D22" i="4"/>
  <c r="C22" i="4"/>
  <c r="B22" i="4"/>
  <c r="G21" i="4"/>
  <c r="F21" i="4"/>
  <c r="E21" i="4"/>
  <c r="D21" i="4"/>
  <c r="C21" i="4"/>
  <c r="B21" i="4"/>
  <c r="F20" i="4"/>
  <c r="E20" i="4"/>
  <c r="D20" i="4"/>
  <c r="C20" i="4"/>
  <c r="B20" i="4"/>
  <c r="F19" i="4"/>
  <c r="E19" i="4"/>
  <c r="G19" i="4" s="1"/>
  <c r="D19" i="4"/>
  <c r="C19" i="4"/>
  <c r="B19" i="4"/>
  <c r="F18" i="4"/>
  <c r="E18" i="4"/>
  <c r="D18" i="4"/>
  <c r="C18" i="4"/>
  <c r="B18" i="4"/>
  <c r="F17" i="4"/>
  <c r="E17" i="4"/>
  <c r="G17" i="4" s="1"/>
  <c r="D17" i="4"/>
  <c r="C17" i="4"/>
  <c r="B17" i="4"/>
  <c r="F16" i="4"/>
  <c r="E16" i="4"/>
  <c r="D16" i="4"/>
  <c r="C16" i="4"/>
  <c r="B16" i="4"/>
  <c r="G15" i="4"/>
  <c r="F15" i="4"/>
  <c r="E15" i="4"/>
  <c r="D15" i="4"/>
  <c r="C15" i="4"/>
  <c r="B15" i="4"/>
  <c r="F14" i="4"/>
  <c r="E14" i="4"/>
  <c r="G14" i="4" s="1"/>
  <c r="D14" i="4"/>
  <c r="C14" i="4"/>
  <c r="B14" i="4"/>
  <c r="G13" i="4"/>
  <c r="F13" i="4"/>
  <c r="E13" i="4"/>
  <c r="D13" i="4"/>
  <c r="C13" i="4"/>
  <c r="B13" i="4"/>
  <c r="F12" i="4"/>
  <c r="E12" i="4"/>
  <c r="D12" i="4"/>
  <c r="C12" i="4"/>
  <c r="B12" i="4"/>
  <c r="F11" i="4"/>
  <c r="E11" i="4"/>
  <c r="G11" i="4" s="1"/>
  <c r="D11" i="4"/>
  <c r="C11" i="4"/>
  <c r="B11" i="4"/>
  <c r="F10" i="4"/>
  <c r="E10" i="4"/>
  <c r="D10" i="4"/>
  <c r="C10" i="4"/>
  <c r="B10" i="4"/>
  <c r="F9" i="4"/>
  <c r="E9" i="4"/>
  <c r="G9" i="4" s="1"/>
  <c r="D9" i="4"/>
  <c r="C9" i="4"/>
  <c r="B9" i="4"/>
  <c r="F8" i="4"/>
  <c r="E8" i="4"/>
  <c r="D8" i="4"/>
  <c r="C8" i="4"/>
  <c r="B8" i="4"/>
  <c r="G7" i="4"/>
  <c r="F7" i="4"/>
  <c r="E7" i="4"/>
  <c r="D7" i="4"/>
  <c r="C7" i="4"/>
  <c r="B7" i="4"/>
  <c r="F6" i="4"/>
  <c r="E6" i="4"/>
  <c r="G6" i="4" s="1"/>
  <c r="D6" i="4"/>
  <c r="C6" i="4"/>
  <c r="B6" i="4"/>
  <c r="G10" i="4" l="1"/>
  <c r="G18" i="4"/>
  <c r="G26" i="4"/>
  <c r="G8" i="4"/>
  <c r="G16" i="4"/>
  <c r="G24" i="4"/>
  <c r="G12" i="4"/>
  <c r="G20" i="4"/>
  <c r="G28" i="4"/>
  <c r="F27" i="3"/>
  <c r="E27" i="3"/>
  <c r="G27" i="3" s="1"/>
  <c r="D27" i="3"/>
  <c r="C27" i="3"/>
  <c r="B27" i="3"/>
  <c r="F26" i="3"/>
  <c r="E26" i="3"/>
  <c r="G26" i="3" s="1"/>
  <c r="D26" i="3"/>
  <c r="C26" i="3"/>
  <c r="B26" i="3"/>
  <c r="F25" i="3"/>
  <c r="E25" i="3"/>
  <c r="G25" i="3" s="1"/>
  <c r="D25" i="3"/>
  <c r="C25" i="3"/>
  <c r="B25" i="3"/>
  <c r="F24" i="3"/>
  <c r="E24" i="3"/>
  <c r="D24" i="3"/>
  <c r="C24" i="3"/>
  <c r="B24" i="3"/>
  <c r="G23" i="3"/>
  <c r="F23" i="3"/>
  <c r="E23" i="3"/>
  <c r="D23" i="3"/>
  <c r="C23" i="3"/>
  <c r="B23" i="3"/>
  <c r="F22" i="3"/>
  <c r="E22" i="3"/>
  <c r="G22" i="3" s="1"/>
  <c r="D22" i="3"/>
  <c r="C22" i="3"/>
  <c r="B22" i="3"/>
  <c r="G21" i="3"/>
  <c r="F21" i="3"/>
  <c r="E21" i="3"/>
  <c r="D21" i="3"/>
  <c r="C21" i="3"/>
  <c r="B21" i="3"/>
  <c r="F20" i="3"/>
  <c r="E20" i="3"/>
  <c r="G20" i="3" s="1"/>
  <c r="D20" i="3"/>
  <c r="C20" i="3"/>
  <c r="B20" i="3"/>
  <c r="F19" i="3"/>
  <c r="E19" i="3"/>
  <c r="G19" i="3" s="1"/>
  <c r="D19" i="3"/>
  <c r="C19" i="3"/>
  <c r="B19" i="3"/>
  <c r="F18" i="3"/>
  <c r="E18" i="3"/>
  <c r="D18" i="3"/>
  <c r="C18" i="3"/>
  <c r="B18" i="3"/>
  <c r="F17" i="3"/>
  <c r="E17" i="3"/>
  <c r="G17" i="3" s="1"/>
  <c r="D17" i="3"/>
  <c r="C17" i="3"/>
  <c r="B17" i="3"/>
  <c r="F16" i="3"/>
  <c r="E16" i="3"/>
  <c r="G16" i="3" s="1"/>
  <c r="D16" i="3"/>
  <c r="C16" i="3"/>
  <c r="B16" i="3"/>
  <c r="G15" i="3"/>
  <c r="F15" i="3"/>
  <c r="E15" i="3"/>
  <c r="D15" i="3"/>
  <c r="C15" i="3"/>
  <c r="B15" i="3"/>
  <c r="F14" i="3"/>
  <c r="E14" i="3"/>
  <c r="G14" i="3" s="1"/>
  <c r="D14" i="3"/>
  <c r="C14" i="3"/>
  <c r="B14" i="3"/>
  <c r="G13" i="3"/>
  <c r="F13" i="3"/>
  <c r="E13" i="3"/>
  <c r="D13" i="3"/>
  <c r="C13" i="3"/>
  <c r="B13" i="3"/>
  <c r="F12" i="3"/>
  <c r="E12" i="3"/>
  <c r="G12" i="3" s="1"/>
  <c r="D12" i="3"/>
  <c r="C12" i="3"/>
  <c r="B12" i="3"/>
  <c r="F11" i="3"/>
  <c r="E11" i="3"/>
  <c r="G11" i="3" s="1"/>
  <c r="D11" i="3"/>
  <c r="C11" i="3"/>
  <c r="B11" i="3"/>
  <c r="F10" i="3"/>
  <c r="E10" i="3"/>
  <c r="D10" i="3"/>
  <c r="C10" i="3"/>
  <c r="B10" i="3"/>
  <c r="F9" i="3"/>
  <c r="E9" i="3"/>
  <c r="G9" i="3" s="1"/>
  <c r="D9" i="3"/>
  <c r="C9" i="3"/>
  <c r="B9" i="3"/>
  <c r="F8" i="3"/>
  <c r="E8" i="3"/>
  <c r="G8" i="3" s="1"/>
  <c r="D8" i="3"/>
  <c r="C8" i="3"/>
  <c r="B8" i="3"/>
  <c r="G7" i="3"/>
  <c r="F7" i="3"/>
  <c r="E7" i="3"/>
  <c r="D7" i="3"/>
  <c r="C7" i="3"/>
  <c r="B7" i="3"/>
  <c r="F6" i="3"/>
  <c r="E6" i="3"/>
  <c r="G6" i="3" s="1"/>
  <c r="D6" i="3"/>
  <c r="C6" i="3"/>
  <c r="B6" i="3"/>
  <c r="G24" i="3" l="1"/>
  <c r="G10" i="3"/>
  <c r="G18" i="3"/>
  <c r="F30" i="2"/>
  <c r="E30" i="2"/>
  <c r="D30" i="2"/>
  <c r="C30" i="2"/>
  <c r="B30" i="2"/>
  <c r="F29" i="2"/>
  <c r="E29" i="2"/>
  <c r="F28" i="2"/>
  <c r="E28" i="2"/>
  <c r="D28" i="2"/>
  <c r="C28" i="2"/>
  <c r="B28" i="2"/>
  <c r="F27" i="2"/>
  <c r="E27" i="2"/>
  <c r="F26" i="2"/>
  <c r="E26" i="2"/>
  <c r="D26" i="2"/>
  <c r="C26" i="2"/>
  <c r="B26" i="2"/>
  <c r="F25" i="2"/>
  <c r="E25" i="2"/>
  <c r="D25" i="2"/>
  <c r="C25" i="2"/>
  <c r="B25" i="2"/>
  <c r="F24" i="2"/>
  <c r="E24" i="2"/>
  <c r="D24" i="2"/>
  <c r="C24" i="2"/>
  <c r="B24" i="2"/>
  <c r="F23" i="2"/>
  <c r="E23" i="2"/>
  <c r="D23" i="2"/>
  <c r="C23" i="2"/>
  <c r="B23" i="2"/>
  <c r="F22" i="2"/>
  <c r="E22" i="2"/>
  <c r="D22" i="2"/>
  <c r="C22" i="2"/>
  <c r="B22" i="2"/>
  <c r="F21" i="2"/>
  <c r="E21" i="2"/>
  <c r="D21" i="2"/>
  <c r="C21" i="2"/>
  <c r="B21" i="2"/>
  <c r="F20" i="2"/>
  <c r="E20" i="2"/>
  <c r="D20" i="2"/>
  <c r="C20" i="2"/>
  <c r="B20" i="2"/>
  <c r="F19" i="2"/>
  <c r="E19" i="2"/>
  <c r="D19" i="2"/>
  <c r="C19" i="2"/>
  <c r="B19" i="2"/>
  <c r="F18" i="2"/>
  <c r="E18" i="2"/>
  <c r="D18" i="2"/>
  <c r="C18" i="2"/>
  <c r="B18" i="2"/>
  <c r="F17" i="2"/>
  <c r="E17" i="2"/>
  <c r="D17" i="2"/>
  <c r="C17" i="2"/>
  <c r="B17" i="2"/>
  <c r="F16" i="2"/>
  <c r="E16" i="2"/>
  <c r="D16" i="2"/>
  <c r="C16" i="2"/>
  <c r="B16" i="2"/>
  <c r="F15" i="2"/>
  <c r="E15" i="2"/>
  <c r="D15" i="2"/>
  <c r="C15" i="2"/>
  <c r="B15" i="2"/>
  <c r="F14" i="2"/>
  <c r="E14" i="2"/>
  <c r="D14" i="2"/>
  <c r="C14" i="2"/>
  <c r="B14" i="2"/>
  <c r="F13" i="2"/>
  <c r="E13" i="2"/>
  <c r="D13" i="2"/>
  <c r="C13" i="2"/>
  <c r="B13" i="2"/>
  <c r="F12" i="2"/>
  <c r="E12" i="2"/>
  <c r="D12" i="2"/>
  <c r="C12" i="2"/>
  <c r="B12" i="2"/>
  <c r="F11" i="2"/>
  <c r="E11" i="2"/>
  <c r="D11" i="2"/>
  <c r="C11" i="2"/>
  <c r="B11" i="2"/>
  <c r="F10" i="2"/>
  <c r="E10" i="2"/>
  <c r="D10" i="2"/>
  <c r="C10" i="2"/>
  <c r="B10" i="2"/>
  <c r="F9" i="2"/>
  <c r="E9" i="2"/>
  <c r="D9" i="2"/>
  <c r="C9" i="2"/>
  <c r="B9" i="2"/>
  <c r="F8" i="2"/>
  <c r="E8" i="2"/>
  <c r="D8" i="2"/>
  <c r="C8" i="2"/>
  <c r="B8" i="2"/>
  <c r="F7" i="2"/>
  <c r="E7" i="2"/>
  <c r="D7" i="2"/>
  <c r="C7" i="2"/>
  <c r="B7" i="2"/>
  <c r="F6" i="2"/>
  <c r="E6" i="2"/>
  <c r="D6" i="2"/>
  <c r="C6" i="2"/>
  <c r="B6" i="2"/>
  <c r="F28" i="1" l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  <c r="F10" i="1"/>
  <c r="E10" i="1"/>
  <c r="D10" i="1"/>
  <c r="C10" i="1"/>
  <c r="B10" i="1"/>
  <c r="F9" i="1"/>
  <c r="E9" i="1"/>
  <c r="D9" i="1"/>
  <c r="C9" i="1"/>
  <c r="B9" i="1"/>
  <c r="F8" i="1"/>
  <c r="E8" i="1"/>
  <c r="D8" i="1"/>
  <c r="C8" i="1"/>
  <c r="B8" i="1"/>
  <c r="F7" i="1"/>
  <c r="E7" i="1"/>
  <c r="D7" i="1"/>
  <c r="C7" i="1"/>
  <c r="B7" i="1"/>
  <c r="F6" i="1"/>
  <c r="E6" i="1"/>
  <c r="D6" i="1"/>
  <c r="C6" i="1"/>
  <c r="B6" i="1"/>
</calcChain>
</file>

<file path=xl/comments1.xml><?xml version="1.0" encoding="utf-8"?>
<comments xmlns="http://schemas.openxmlformats.org/spreadsheetml/2006/main">
  <authors>
    <author/>
  </authors>
  <commentList>
    <comment ref="D5" authorId="0">
      <text>
        <r>
          <rPr>
            <sz val="8"/>
            <color indexed="8"/>
            <rFont val="Times New Roman"/>
            <family val="1"/>
            <charset val="238"/>
          </rPr>
          <t>Doplňte oblast a číslo družstva.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D5" authorId="0">
      <text>
        <r>
          <rPr>
            <sz val="8"/>
            <color indexed="8"/>
            <rFont val="Times New Roman"/>
            <family val="1"/>
            <charset val="238"/>
          </rPr>
          <t>Doplňte oblast a číslo družstva.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D5" authorId="0">
      <text>
        <r>
          <rPr>
            <sz val="8"/>
            <color indexed="8"/>
            <rFont val="Times New Roman"/>
            <family val="1"/>
            <charset val="238"/>
          </rPr>
          <t>Doplňte oblast a číslo družstva.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5" authorId="0">
      <text>
        <r>
          <rPr>
            <sz val="8"/>
            <color indexed="8"/>
            <rFont val="Times New Roman"/>
            <family val="1"/>
            <charset val="238"/>
          </rPr>
          <t>Doplňte oblast a číslo družstva.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D5" authorId="0">
      <text>
        <r>
          <rPr>
            <sz val="8"/>
            <color indexed="8"/>
            <rFont val="Times New Roman"/>
            <family val="1"/>
            <charset val="238"/>
          </rPr>
          <t>Doplňte oblast a číslo družstva.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D5" authorId="0">
      <text>
        <r>
          <rPr>
            <sz val="8"/>
            <color indexed="8"/>
            <rFont val="Times New Roman"/>
            <family val="1"/>
            <charset val="238"/>
          </rPr>
          <t>Doplňte oblast a číslo družstva.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D5" authorId="0">
      <text>
        <r>
          <rPr>
            <sz val="8"/>
            <color indexed="8"/>
            <rFont val="Times New Roman"/>
            <family val="1"/>
            <charset val="238"/>
          </rPr>
          <t>Doplňte oblast a číslo družstva.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D5" authorId="0">
      <text>
        <r>
          <rPr>
            <sz val="8"/>
            <color indexed="8"/>
            <rFont val="Times New Roman"/>
            <family val="1"/>
            <charset val="238"/>
          </rPr>
          <t>Doplňte oblast a číslo družstva.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D5" authorId="0">
      <text>
        <r>
          <rPr>
            <sz val="8"/>
            <color indexed="8"/>
            <rFont val="Times New Roman"/>
            <family val="1"/>
            <charset val="238"/>
          </rPr>
          <t>Doplňte oblast a číslo družstva.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D5" authorId="0">
      <text>
        <r>
          <rPr>
            <sz val="8"/>
            <color indexed="8"/>
            <rFont val="Times New Roman"/>
            <family val="1"/>
            <charset val="238"/>
          </rPr>
          <t>Doplňte oblast a číslo družstva.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D5" authorId="0">
      <text>
        <r>
          <rPr>
            <sz val="8"/>
            <color indexed="8"/>
            <rFont val="Times New Roman"/>
            <family val="1"/>
            <charset val="238"/>
          </rPr>
          <t>Doplňte oblast a číslo družstva.</t>
        </r>
      </text>
    </comment>
  </commentList>
</comments>
</file>

<file path=xl/sharedStrings.xml><?xml version="1.0" encoding="utf-8"?>
<sst xmlns="http://schemas.openxmlformats.org/spreadsheetml/2006/main" count="470" uniqueCount="53">
  <si>
    <t>Výsledková listina – I.kategorie KP</t>
  </si>
  <si>
    <t>st.č.</t>
  </si>
  <si>
    <t>Jméno</t>
  </si>
  <si>
    <t>Roč.</t>
  </si>
  <si>
    <t>TJ/SK</t>
  </si>
  <si>
    <t>1.sestava</t>
  </si>
  <si>
    <t>Celkem</t>
  </si>
  <si>
    <t>Pořadí</t>
  </si>
  <si>
    <t>20.</t>
  </si>
  <si>
    <t>1.</t>
  </si>
  <si>
    <t>29.</t>
  </si>
  <si>
    <t>2.</t>
  </si>
  <si>
    <t>23.</t>
  </si>
  <si>
    <t>3.</t>
  </si>
  <si>
    <t>4.</t>
  </si>
  <si>
    <t>5.</t>
  </si>
  <si>
    <t>25.</t>
  </si>
  <si>
    <t>6.</t>
  </si>
  <si>
    <t>7.</t>
  </si>
  <si>
    <t>24.</t>
  </si>
  <si>
    <t>8.</t>
  </si>
  <si>
    <t>9.</t>
  </si>
  <si>
    <t>10.</t>
  </si>
  <si>
    <t>11.</t>
  </si>
  <si>
    <t>14.</t>
  </si>
  <si>
    <t>12.</t>
  </si>
  <si>
    <t>13.</t>
  </si>
  <si>
    <t>26.</t>
  </si>
  <si>
    <t>19.</t>
  </si>
  <si>
    <t>15.</t>
  </si>
  <si>
    <t>22.</t>
  </si>
  <si>
    <t>16.</t>
  </si>
  <si>
    <t>18.</t>
  </si>
  <si>
    <t>17.</t>
  </si>
  <si>
    <t>21.</t>
  </si>
  <si>
    <t>28.</t>
  </si>
  <si>
    <t>Výsledková listina – II.kategorie KP</t>
  </si>
  <si>
    <t>Láníková Andrea</t>
  </si>
  <si>
    <t>TJ Sokol Ústí nad Labem</t>
  </si>
  <si>
    <t>Dvořáková Tereza</t>
  </si>
  <si>
    <t>SK MG Plzeň Bolevec</t>
  </si>
  <si>
    <t>Hlavní rozhodčí: Libuše Kyralová</t>
  </si>
  <si>
    <t>Výsledková listina – III.kategorie KP</t>
  </si>
  <si>
    <t>2.sestava</t>
  </si>
  <si>
    <t>Výsledková listina – IV.kategorie KP</t>
  </si>
  <si>
    <t>Výsledková listina – ZP kategorie 0.B</t>
  </si>
  <si>
    <t>10,</t>
  </si>
  <si>
    <t>Výsledková listina – ZP kategorie 0.A</t>
  </si>
  <si>
    <t>Výsledková listina – ZP kategorie I.</t>
  </si>
  <si>
    <t>Výsledková listina – ZP kategorie II.</t>
  </si>
  <si>
    <t>Výsledková listina – ZP kategorie III.</t>
  </si>
  <si>
    <t>Výsledková listina – ZP kategorie IV.</t>
  </si>
  <si>
    <t>Výsledková listina – ZP kategorie 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</si>
</sst>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0"/>
      <name val="Arial CE"/>
      <family val="2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/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/>
    <xf numFmtId="0" fontId="0" fillId="0" borderId="0" xfId="0" applyAlignment="1"/>
    <xf numFmtId="0" fontId="2" fillId="0" borderId="0" xfId="0" applyFont="1" applyAlignment="1"/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ymnastika\Hodnocen&#237;%20v&#253;po&#269;ty\&#218;steck&#253;%20poh&#225;rek\KP%201.kategorie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ymnastika\Hodnocen&#237;%20v&#253;po&#269;ty\&#218;steck&#253;%20poh&#225;rek\ZP%204.kategorie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ymnastika\Hodnocen&#237;%20v&#253;po&#269;ty\&#218;steck&#253;%20poh&#225;rek\ZP%205.kategori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ymnastika\Hodnocen&#237;%20v&#253;po&#269;ty\&#218;steck&#253;%20poh&#225;rek\KP%202.kategori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ymnastika\Hodnocen&#237;%20v&#253;po&#269;ty\&#218;steck&#253;%20poh&#225;rek\KP%203.kategori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ymnastika\Hodnocen&#237;%20v&#253;po&#269;ty\&#218;steck&#253;%20poh&#225;rek\KP%204.kategori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ymnastika\Hodnocen&#237;%20v&#253;po&#269;ty\&#218;steck&#253;%20poh&#225;rek\ZP%200.B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ymnastika\Hodnocen&#237;%20v&#253;po&#269;ty\&#218;steck&#253;%20poh&#225;rek\ZP%200.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ymnastika\Hodnocen&#237;%20v&#253;po&#269;ty\&#218;steck&#253;%20poh&#225;rek\ZP%201.kategori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ymnastika\Hodnocen&#237;%20v&#253;po&#269;ty\&#218;steck&#253;%20poh&#225;rek\ZP%202.kategorie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ymnastika\Hodnocen&#237;%20v&#253;po&#269;ty\&#218;steck&#253;%20poh&#225;rek\ZP%203.kategor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ovka"/>
      <sheetName val="1sestava"/>
      <sheetName val="Výsledky"/>
      <sheetName val="Výsledky k tisku"/>
    </sheetNames>
    <sheetDataSet>
      <sheetData sheetId="0">
        <row r="6">
          <cell r="B6" t="str">
            <v>Čelustková Vanessa</v>
          </cell>
          <cell r="C6">
            <v>2010</v>
          </cell>
          <cell r="D6" t="str">
            <v>SK MG Plzeň Bolevec</v>
          </cell>
        </row>
        <row r="7">
          <cell r="B7" t="str">
            <v xml:space="preserve">Frydrychová Daniela </v>
          </cell>
          <cell r="C7">
            <v>2012</v>
          </cell>
          <cell r="D7" t="str">
            <v>TJ VS Praha ZP</v>
          </cell>
        </row>
        <row r="8">
          <cell r="B8" t="str">
            <v>Hečková Julie</v>
          </cell>
          <cell r="C8">
            <v>2010</v>
          </cell>
          <cell r="D8" t="str">
            <v>TJ Sokol Ústí nad Labem</v>
          </cell>
        </row>
        <row r="9">
          <cell r="B9" t="str">
            <v>Veselá Kateřina</v>
          </cell>
          <cell r="C9">
            <v>2010</v>
          </cell>
          <cell r="D9" t="str">
            <v>SK GYM Chomutov</v>
          </cell>
        </row>
        <row r="10">
          <cell r="B10" t="str">
            <v>Motejlková Tereza</v>
          </cell>
          <cell r="C10">
            <v>2011</v>
          </cell>
          <cell r="D10" t="str">
            <v>TJ Sokol Jablonec nad Nisou</v>
          </cell>
        </row>
        <row r="11">
          <cell r="B11" t="str">
            <v>Divišová Nelly Marie</v>
          </cell>
          <cell r="C11">
            <v>2011</v>
          </cell>
          <cell r="D11" t="str">
            <v>TJ Žatec</v>
          </cell>
        </row>
        <row r="12">
          <cell r="B12" t="str">
            <v>Špitalská Natálie</v>
          </cell>
          <cell r="C12">
            <v>2011</v>
          </cell>
          <cell r="D12" t="str">
            <v>GSK Ústí nad Labem</v>
          </cell>
        </row>
        <row r="13">
          <cell r="B13" t="str">
            <v>Machačná Eliška</v>
          </cell>
          <cell r="C13">
            <v>2010</v>
          </cell>
          <cell r="D13" t="str">
            <v>SK MG Plzeň Bolevec</v>
          </cell>
        </row>
        <row r="14">
          <cell r="B14" t="str">
            <v>Paurová Karolína</v>
          </cell>
          <cell r="C14">
            <v>2010</v>
          </cell>
          <cell r="D14" t="str">
            <v>GSK Ústí nad Labem</v>
          </cell>
        </row>
        <row r="15">
          <cell r="B15" t="str">
            <v>Fajglová Ema</v>
          </cell>
          <cell r="C15">
            <v>2011</v>
          </cell>
          <cell r="D15" t="str">
            <v>TJ Sokol Jablonec nad Nisou</v>
          </cell>
        </row>
        <row r="18">
          <cell r="B18" t="str">
            <v>Veselá Pavlína</v>
          </cell>
          <cell r="C18">
            <v>2012</v>
          </cell>
          <cell r="D18" t="str">
            <v>TJ VS Praha ZP</v>
          </cell>
        </row>
        <row r="19">
          <cell r="B19" t="str">
            <v>Vaňkátová Monika</v>
          </cell>
          <cell r="C19">
            <v>2010</v>
          </cell>
          <cell r="D19" t="str">
            <v>TJ Žatec</v>
          </cell>
        </row>
        <row r="22">
          <cell r="B22" t="str">
            <v>Haberová Emilie</v>
          </cell>
          <cell r="C22">
            <v>2010</v>
          </cell>
          <cell r="D22" t="str">
            <v>SK MG Plzeň Bolevec</v>
          </cell>
        </row>
        <row r="23">
          <cell r="B23" t="str">
            <v>Marková Viktorie</v>
          </cell>
          <cell r="C23">
            <v>2010</v>
          </cell>
          <cell r="D23" t="str">
            <v>GSK Ústí nad Labem</v>
          </cell>
        </row>
        <row r="24">
          <cell r="B24" t="str">
            <v>Charvátová Tereza</v>
          </cell>
          <cell r="C24">
            <v>2010</v>
          </cell>
          <cell r="D24" t="str">
            <v>TJ Sokol Ústí nad Labem</v>
          </cell>
        </row>
        <row r="25">
          <cell r="B25" t="str">
            <v>Bendlová Daniela</v>
          </cell>
          <cell r="C25">
            <v>2010</v>
          </cell>
          <cell r="D25" t="str">
            <v>TJ Sokol Horní Jiřetín</v>
          </cell>
        </row>
        <row r="26">
          <cell r="B26" t="str">
            <v>Cidlinová Barbora</v>
          </cell>
          <cell r="C26">
            <v>2010</v>
          </cell>
          <cell r="D26" t="str">
            <v>GSK Ústí nad Labem</v>
          </cell>
        </row>
        <row r="27">
          <cell r="B27" t="str">
            <v>Grunfeldová Julie</v>
          </cell>
          <cell r="C27">
            <v>2011</v>
          </cell>
          <cell r="D27" t="str">
            <v>TJ Sokol Jablonec nad Nisou</v>
          </cell>
        </row>
        <row r="28">
          <cell r="B28" t="str">
            <v>Šepeláková Elisabeth</v>
          </cell>
          <cell r="C28">
            <v>2011</v>
          </cell>
          <cell r="D28" t="str">
            <v>SK GYM Chomutov</v>
          </cell>
        </row>
        <row r="29">
          <cell r="B29" t="str">
            <v>Khýnová Karolína</v>
          </cell>
          <cell r="C29">
            <v>2010</v>
          </cell>
          <cell r="D29" t="str">
            <v>TJ Žatec</v>
          </cell>
        </row>
        <row r="30">
          <cell r="B30" t="str">
            <v>Kučerová Michaela</v>
          </cell>
          <cell r="C30">
            <v>2011</v>
          </cell>
          <cell r="D30" t="str">
            <v>SK GYM Chomutov</v>
          </cell>
        </row>
        <row r="31">
          <cell r="B31" t="str">
            <v>Kekrt Chiara Nella</v>
          </cell>
          <cell r="C31">
            <v>2012</v>
          </cell>
          <cell r="D31" t="str">
            <v>TJ VS Praha ZP</v>
          </cell>
        </row>
        <row r="34">
          <cell r="B34" t="str">
            <v>Sedlmajerová Zuzana</v>
          </cell>
          <cell r="C34">
            <v>2011</v>
          </cell>
          <cell r="D34" t="str">
            <v>TJ VS Praha ZP</v>
          </cell>
        </row>
      </sheetData>
      <sheetData sheetId="1">
        <row r="6">
          <cell r="K6">
            <v>7.6999999999999975</v>
          </cell>
        </row>
        <row r="7">
          <cell r="K7">
            <v>9.6499999999999986</v>
          </cell>
        </row>
        <row r="8">
          <cell r="K8">
            <v>9.35</v>
          </cell>
        </row>
        <row r="9">
          <cell r="K9">
            <v>10.200000000000001</v>
          </cell>
        </row>
        <row r="10">
          <cell r="K10">
            <v>8.9999999999999982</v>
          </cell>
        </row>
        <row r="11">
          <cell r="K11">
            <v>8.9</v>
          </cell>
        </row>
        <row r="12">
          <cell r="K12">
            <v>8.5</v>
          </cell>
        </row>
        <row r="13">
          <cell r="K13">
            <v>8.9499999999999993</v>
          </cell>
        </row>
        <row r="14">
          <cell r="K14">
            <v>5.2499999999999982</v>
          </cell>
        </row>
        <row r="15">
          <cell r="K15">
            <v>7.549999999999998</v>
          </cell>
        </row>
        <row r="18">
          <cell r="K18">
            <v>7.2500000000000009</v>
          </cell>
        </row>
        <row r="19">
          <cell r="K19">
            <v>8.75</v>
          </cell>
        </row>
        <row r="22">
          <cell r="K22">
            <v>7.6499999999999995</v>
          </cell>
        </row>
        <row r="23">
          <cell r="K23">
            <v>7.7000000000000011</v>
          </cell>
        </row>
        <row r="24">
          <cell r="K24">
            <v>8.1000000000000014</v>
          </cell>
        </row>
        <row r="25">
          <cell r="K25">
            <v>11.100000000000001</v>
          </cell>
        </row>
        <row r="26">
          <cell r="K26">
            <v>6.1999999999999993</v>
          </cell>
        </row>
        <row r="27">
          <cell r="K27">
            <v>7.95</v>
          </cell>
        </row>
        <row r="28">
          <cell r="K28">
            <v>10.45</v>
          </cell>
        </row>
        <row r="29">
          <cell r="K29">
            <v>9.1499999999999986</v>
          </cell>
        </row>
        <row r="30">
          <cell r="K30">
            <v>9.5999999999999979</v>
          </cell>
        </row>
        <row r="31">
          <cell r="K31">
            <v>8.1000000000000014</v>
          </cell>
        </row>
        <row r="34">
          <cell r="K34">
            <v>10.650000000000002</v>
          </cell>
        </row>
      </sheetData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ovka"/>
      <sheetName val="1sestava"/>
      <sheetName val="2sestava"/>
      <sheetName val="Výsledky"/>
      <sheetName val="Výsledky k tisku"/>
    </sheetNames>
    <sheetDataSet>
      <sheetData sheetId="0">
        <row r="6">
          <cell r="B6" t="str">
            <v>Tamarová Karolína</v>
          </cell>
          <cell r="C6">
            <v>2004</v>
          </cell>
          <cell r="D6" t="str">
            <v>TJ SPKV Praha</v>
          </cell>
        </row>
        <row r="7">
          <cell r="B7" t="str">
            <v>Mouchová Karolína</v>
          </cell>
          <cell r="C7">
            <v>2004</v>
          </cell>
          <cell r="D7" t="str">
            <v>USK Slávie Ústí nad Labem</v>
          </cell>
        </row>
        <row r="8">
          <cell r="B8" t="str">
            <v>Leichnerová Aneta</v>
          </cell>
          <cell r="C8">
            <v>2005</v>
          </cell>
          <cell r="D8" t="str">
            <v>TJ Sokol Horní Jiřetín</v>
          </cell>
        </row>
        <row r="9">
          <cell r="B9" t="str">
            <v xml:space="preserve">Věchtová Elena </v>
          </cell>
          <cell r="C9">
            <v>2005</v>
          </cell>
          <cell r="D9" t="str">
            <v>MG Liberec</v>
          </cell>
        </row>
        <row r="10">
          <cell r="B10" t="str">
            <v>Prelová Andrea</v>
          </cell>
          <cell r="C10">
            <v>2005</v>
          </cell>
          <cell r="D10" t="str">
            <v>TJ Kyje Praha 14</v>
          </cell>
        </row>
        <row r="11">
          <cell r="B11" t="str">
            <v>Lara Emma</v>
          </cell>
          <cell r="C11">
            <v>2005</v>
          </cell>
          <cell r="D11" t="str">
            <v>TJ SPKV Praha</v>
          </cell>
        </row>
        <row r="12">
          <cell r="B12" t="str">
            <v>Ilavská Karolína</v>
          </cell>
          <cell r="C12">
            <v>2004</v>
          </cell>
          <cell r="D12" t="str">
            <v>TJ Sokol Horní Jiřetín</v>
          </cell>
        </row>
        <row r="13">
          <cell r="B13" t="str">
            <v>Musílková Eliška</v>
          </cell>
          <cell r="C13">
            <v>2003</v>
          </cell>
          <cell r="D13" t="str">
            <v>USK Slávie Ústí nad Labem</v>
          </cell>
        </row>
        <row r="15">
          <cell r="B15" t="str">
            <v>Šebková Antonie</v>
          </cell>
          <cell r="C15">
            <v>2005</v>
          </cell>
          <cell r="D15" t="str">
            <v>MG Liberec</v>
          </cell>
        </row>
        <row r="16">
          <cell r="B16" t="str">
            <v>Heinzová Anežka</v>
          </cell>
          <cell r="C16">
            <v>2005</v>
          </cell>
          <cell r="D16" t="str">
            <v>TJ Kyje Praha 14</v>
          </cell>
        </row>
        <row r="17">
          <cell r="B17" t="str">
            <v>Sigmundová Adéla</v>
          </cell>
          <cell r="C17">
            <v>2004</v>
          </cell>
          <cell r="D17" t="str">
            <v>TJ Sokol Horní Jiřetín</v>
          </cell>
        </row>
        <row r="18">
          <cell r="B18" t="str">
            <v>Čakurdová Ema</v>
          </cell>
          <cell r="C18">
            <v>2004</v>
          </cell>
          <cell r="D18" t="str">
            <v>TJ SPKV Praha</v>
          </cell>
        </row>
        <row r="19">
          <cell r="B19" t="str">
            <v>Volková Natálie</v>
          </cell>
          <cell r="C19">
            <v>2004</v>
          </cell>
          <cell r="D19" t="str">
            <v>USK Slávie Ústí nad Labem</v>
          </cell>
        </row>
        <row r="20">
          <cell r="B20" t="str">
            <v>Charouzková Kateřina</v>
          </cell>
          <cell r="C20">
            <v>2005</v>
          </cell>
          <cell r="D20" t="str">
            <v>TJ Kyje Praha 14</v>
          </cell>
        </row>
      </sheetData>
      <sheetData sheetId="1">
        <row r="6">
          <cell r="K6">
            <v>10.100000000000001</v>
          </cell>
        </row>
        <row r="7">
          <cell r="K7">
            <v>10.249999999999998</v>
          </cell>
        </row>
        <row r="8">
          <cell r="K8">
            <v>10</v>
          </cell>
        </row>
        <row r="9">
          <cell r="K9">
            <v>9.5</v>
          </cell>
        </row>
        <row r="10">
          <cell r="K10">
            <v>7.799999999999998</v>
          </cell>
        </row>
        <row r="11">
          <cell r="K11">
            <v>8.6000000000000014</v>
          </cell>
        </row>
        <row r="12">
          <cell r="K12">
            <v>11.000000000000004</v>
          </cell>
        </row>
        <row r="13">
          <cell r="K13">
            <v>10.799999999999999</v>
          </cell>
        </row>
        <row r="15">
          <cell r="K15">
            <v>8.5500000000000025</v>
          </cell>
        </row>
        <row r="16">
          <cell r="K16">
            <v>8.5500000000000007</v>
          </cell>
        </row>
        <row r="17">
          <cell r="K17">
            <v>9.5500000000000007</v>
          </cell>
        </row>
        <row r="18">
          <cell r="K18">
            <v>9.9499999999999993</v>
          </cell>
        </row>
        <row r="19">
          <cell r="K19">
            <v>11.149999999999999</v>
          </cell>
        </row>
        <row r="20">
          <cell r="K20">
            <v>6</v>
          </cell>
        </row>
      </sheetData>
      <sheetData sheetId="2">
        <row r="6">
          <cell r="K6">
            <v>10.449999999999998</v>
          </cell>
        </row>
        <row r="7">
          <cell r="K7">
            <v>10.600000000000001</v>
          </cell>
        </row>
        <row r="8">
          <cell r="K8">
            <v>10.849999999999998</v>
          </cell>
        </row>
        <row r="9">
          <cell r="K9">
            <v>10.649999999999999</v>
          </cell>
        </row>
        <row r="10">
          <cell r="K10">
            <v>8.5500000000000007</v>
          </cell>
        </row>
        <row r="11">
          <cell r="K11">
            <v>8.35</v>
          </cell>
        </row>
        <row r="12">
          <cell r="K12">
            <v>11.249999999999998</v>
          </cell>
        </row>
        <row r="13">
          <cell r="K13">
            <v>11.299999999999999</v>
          </cell>
        </row>
        <row r="15">
          <cell r="K15">
            <v>7.6000000000000005</v>
          </cell>
        </row>
        <row r="16">
          <cell r="K16">
            <v>8.8000000000000007</v>
          </cell>
        </row>
        <row r="17">
          <cell r="K17">
            <v>9.7000000000000028</v>
          </cell>
        </row>
        <row r="18">
          <cell r="K18">
            <v>10.750000000000004</v>
          </cell>
        </row>
        <row r="19">
          <cell r="K19">
            <v>10.850000000000001</v>
          </cell>
        </row>
        <row r="20">
          <cell r="K20">
            <v>7.9</v>
          </cell>
        </row>
      </sheetData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ovka"/>
      <sheetName val="1sestava"/>
      <sheetName val="2sestava"/>
      <sheetName val="Výsledky"/>
      <sheetName val="Výsledky k tisku"/>
    </sheetNames>
    <sheetDataSet>
      <sheetData sheetId="0">
        <row r="6">
          <cell r="B6" t="str">
            <v>Vorlíková Nela</v>
          </cell>
          <cell r="C6">
            <v>2003</v>
          </cell>
          <cell r="D6" t="str">
            <v>TJ Sokol Horní Jiřetín</v>
          </cell>
        </row>
        <row r="7">
          <cell r="B7" t="str">
            <v>Křesánková Kateřina</v>
          </cell>
          <cell r="C7">
            <v>2000</v>
          </cell>
          <cell r="D7" t="str">
            <v>USK Slávie Ústí nad Labem</v>
          </cell>
        </row>
        <row r="8">
          <cell r="B8" t="str">
            <v>Pospíšilová Sabina</v>
          </cell>
          <cell r="C8">
            <v>2003</v>
          </cell>
          <cell r="D8" t="str">
            <v>TJ Sokol Pražský</v>
          </cell>
        </row>
        <row r="9">
          <cell r="B9" t="str">
            <v>Auterská Denisa</v>
          </cell>
          <cell r="C9">
            <v>2000</v>
          </cell>
          <cell r="D9" t="str">
            <v>TJ Gymdance Plzeň</v>
          </cell>
        </row>
        <row r="10">
          <cell r="B10" t="str">
            <v>Baumanová Lenka</v>
          </cell>
          <cell r="C10">
            <v>1998</v>
          </cell>
          <cell r="D10" t="str">
            <v>TJ Kyje Praha 14</v>
          </cell>
        </row>
        <row r="12">
          <cell r="B12" t="str">
            <v>Vojáčková Veronika</v>
          </cell>
          <cell r="C12">
            <v>2003</v>
          </cell>
          <cell r="D12" t="str">
            <v>USK Slávie Ústí nad Labem</v>
          </cell>
        </row>
        <row r="13">
          <cell r="B13" t="str">
            <v>Büttnerová Šárka</v>
          </cell>
          <cell r="C13">
            <v>2002</v>
          </cell>
          <cell r="D13" t="str">
            <v>TJ Sokol Horní Jiřetín</v>
          </cell>
        </row>
        <row r="14">
          <cell r="B14" t="str">
            <v>Doležalová Jana</v>
          </cell>
          <cell r="C14">
            <v>2003</v>
          </cell>
          <cell r="D14" t="str">
            <v>TJ SPKV Praha</v>
          </cell>
        </row>
      </sheetData>
      <sheetData sheetId="1">
        <row r="6">
          <cell r="K6">
            <v>10.15</v>
          </cell>
        </row>
        <row r="7">
          <cell r="K7">
            <v>11.75</v>
          </cell>
        </row>
        <row r="8">
          <cell r="K8">
            <v>8.8999999999999986</v>
          </cell>
        </row>
        <row r="9">
          <cell r="K9">
            <v>9.8499999999999961</v>
          </cell>
        </row>
        <row r="10">
          <cell r="K10">
            <v>9.6000000000000032</v>
          </cell>
        </row>
        <row r="12">
          <cell r="K12">
            <v>9.6499999999999968</v>
          </cell>
        </row>
        <row r="13">
          <cell r="K13">
            <v>9.4499999999999975</v>
          </cell>
        </row>
        <row r="14">
          <cell r="K14">
            <v>10</v>
          </cell>
        </row>
      </sheetData>
      <sheetData sheetId="2">
        <row r="6">
          <cell r="K6">
            <v>8.0500000000000007</v>
          </cell>
        </row>
        <row r="7">
          <cell r="K7">
            <v>10.349999999999998</v>
          </cell>
        </row>
        <row r="8">
          <cell r="K8">
            <v>8.4499999999999975</v>
          </cell>
        </row>
        <row r="9">
          <cell r="K9">
            <v>10.200000000000003</v>
          </cell>
        </row>
        <row r="10">
          <cell r="K10">
            <v>8.85</v>
          </cell>
        </row>
        <row r="12">
          <cell r="K12">
            <v>9.8500000000000014</v>
          </cell>
        </row>
        <row r="13">
          <cell r="K13">
            <v>10.199999999999999</v>
          </cell>
        </row>
        <row r="14">
          <cell r="K14">
            <v>9.65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ovka"/>
      <sheetName val="1sestava"/>
      <sheetName val="Výsledky"/>
      <sheetName val="Výsledky k tisku"/>
    </sheetNames>
    <sheetDataSet>
      <sheetData sheetId="0">
        <row r="6">
          <cell r="B6" t="str">
            <v>Váchová Tereza</v>
          </cell>
          <cell r="C6">
            <v>2008</v>
          </cell>
          <cell r="D6" t="str">
            <v>SC 80 Chomutov</v>
          </cell>
        </row>
        <row r="7">
          <cell r="B7" t="str">
            <v>Knotková Vivien</v>
          </cell>
          <cell r="C7">
            <v>2008</v>
          </cell>
          <cell r="D7" t="str">
            <v>TJ Sokol Jablonec nad Nisou</v>
          </cell>
        </row>
        <row r="8">
          <cell r="B8" t="str">
            <v>Roubalová Edita</v>
          </cell>
          <cell r="C8">
            <v>2008</v>
          </cell>
          <cell r="D8" t="str">
            <v>TJ Sokol Pražský</v>
          </cell>
        </row>
        <row r="9">
          <cell r="B9" t="str">
            <v>Fárková Johanka</v>
          </cell>
          <cell r="C9">
            <v>2009</v>
          </cell>
          <cell r="D9" t="str">
            <v>TJ Sokol Ústí nad Labem</v>
          </cell>
        </row>
        <row r="10">
          <cell r="B10" t="str">
            <v>Malá Veronika</v>
          </cell>
          <cell r="C10">
            <v>2008</v>
          </cell>
          <cell r="D10" t="str">
            <v>TJ VS Praha ZP</v>
          </cell>
        </row>
        <row r="11">
          <cell r="B11" t="str">
            <v>Kučerová Kristýna</v>
          </cell>
          <cell r="C11">
            <v>2008</v>
          </cell>
          <cell r="D11" t="str">
            <v>GSK Ústí nad Labem</v>
          </cell>
        </row>
        <row r="12">
          <cell r="B12" t="str">
            <v>Berková Linda</v>
          </cell>
          <cell r="C12">
            <v>2008</v>
          </cell>
          <cell r="D12" t="str">
            <v>TJ Sokol Horní Jiřetín</v>
          </cell>
        </row>
        <row r="13">
          <cell r="B13" t="str">
            <v>Drážďanská Vanesa</v>
          </cell>
          <cell r="C13">
            <v>2008</v>
          </cell>
          <cell r="D13" t="str">
            <v>SC 80 Chomutov</v>
          </cell>
        </row>
        <row r="14">
          <cell r="B14" t="str">
            <v>Mašínová Anežka</v>
          </cell>
          <cell r="C14">
            <v>2008</v>
          </cell>
          <cell r="D14" t="str">
            <v>GSK Ústí nad Labem</v>
          </cell>
        </row>
        <row r="15">
          <cell r="B15" t="str">
            <v>Vigová Stela</v>
          </cell>
          <cell r="C15">
            <v>2009</v>
          </cell>
          <cell r="D15" t="str">
            <v>TJ Sokol Horní Jiřetín</v>
          </cell>
        </row>
        <row r="16">
          <cell r="B16" t="str">
            <v>Červová Barbora</v>
          </cell>
          <cell r="C16">
            <v>2008</v>
          </cell>
          <cell r="D16" t="str">
            <v>MG Liberec</v>
          </cell>
        </row>
        <row r="18">
          <cell r="B18" t="str">
            <v>Márová Karolína</v>
          </cell>
          <cell r="C18">
            <v>2008</v>
          </cell>
          <cell r="D18" t="str">
            <v>SC 80 Chomutov</v>
          </cell>
        </row>
        <row r="19">
          <cell r="B19" t="str">
            <v>Šimková Liliana</v>
          </cell>
          <cell r="C19">
            <v>2008</v>
          </cell>
          <cell r="D19" t="str">
            <v>TJ Sokol Jablonec nad Nisou</v>
          </cell>
        </row>
        <row r="20">
          <cell r="B20" t="str">
            <v>Trávničková Natálie</v>
          </cell>
          <cell r="C20">
            <v>2009</v>
          </cell>
          <cell r="D20" t="str">
            <v>MG Liberec</v>
          </cell>
        </row>
        <row r="21">
          <cell r="B21" t="str">
            <v>Ojrzynská Klára</v>
          </cell>
          <cell r="C21">
            <v>2008</v>
          </cell>
          <cell r="D21" t="str">
            <v>TJ VS Praha ZP</v>
          </cell>
        </row>
        <row r="22">
          <cell r="B22" t="str">
            <v>Perroud Adéla</v>
          </cell>
          <cell r="C22">
            <v>2008</v>
          </cell>
          <cell r="D22" t="str">
            <v>TJ Sokol Pražský</v>
          </cell>
        </row>
        <row r="23">
          <cell r="B23" t="str">
            <v>Přibylová Veronika</v>
          </cell>
          <cell r="C23">
            <v>2009</v>
          </cell>
          <cell r="D23" t="str">
            <v>TJ Sokol Ústí nad Labem</v>
          </cell>
        </row>
        <row r="25">
          <cell r="B25" t="str">
            <v>Tomanová Tereza</v>
          </cell>
          <cell r="C25">
            <v>2008</v>
          </cell>
          <cell r="D25" t="str">
            <v>GSK Ústí nad Labem</v>
          </cell>
        </row>
        <row r="26">
          <cell r="B26" t="str">
            <v>Schovancová Nela</v>
          </cell>
          <cell r="C26">
            <v>2009</v>
          </cell>
          <cell r="D26" t="str">
            <v>GSK Ústí nad Labem</v>
          </cell>
        </row>
        <row r="27">
          <cell r="B27" t="str">
            <v>Tytlová Eva</v>
          </cell>
          <cell r="C27">
            <v>2008</v>
          </cell>
          <cell r="D27" t="str">
            <v>SK MG Plzeň Bolevec</v>
          </cell>
        </row>
        <row r="28">
          <cell r="B28" t="str">
            <v>Šonková Elisabeth Angeli</v>
          </cell>
          <cell r="C28">
            <v>2009</v>
          </cell>
          <cell r="D28" t="str">
            <v>TJ Sokol Jablonec nad Nisou</v>
          </cell>
        </row>
        <row r="29">
          <cell r="B29" t="str">
            <v>Keblová Sofie</v>
          </cell>
          <cell r="C29">
            <v>2009</v>
          </cell>
          <cell r="D29" t="str">
            <v>TJ VS Praha ZP</v>
          </cell>
        </row>
        <row r="30">
          <cell r="B30" t="str">
            <v>Paulů Klára</v>
          </cell>
          <cell r="C30">
            <v>2009</v>
          </cell>
          <cell r="D30" t="str">
            <v>TJ Sokol Horní Jiřetín</v>
          </cell>
        </row>
      </sheetData>
      <sheetData sheetId="1">
        <row r="6">
          <cell r="K6">
            <v>8.5499999999999972</v>
          </cell>
        </row>
        <row r="7">
          <cell r="K7">
            <v>7.45</v>
          </cell>
        </row>
        <row r="8">
          <cell r="K8">
            <v>8.0500000000000007</v>
          </cell>
        </row>
        <row r="9">
          <cell r="K9">
            <v>8.3999999999999986</v>
          </cell>
        </row>
        <row r="10">
          <cell r="K10">
            <v>9.8499999999999961</v>
          </cell>
        </row>
        <row r="11">
          <cell r="K11">
            <v>6.1000000000000014</v>
          </cell>
        </row>
        <row r="12">
          <cell r="K12">
            <v>11.350000000000001</v>
          </cell>
        </row>
        <row r="13">
          <cell r="K13">
            <v>10.700000000000001</v>
          </cell>
        </row>
        <row r="14">
          <cell r="K14">
            <v>7.9499999999999975</v>
          </cell>
        </row>
        <row r="15">
          <cell r="K15">
            <v>10.25</v>
          </cell>
        </row>
        <row r="16">
          <cell r="K16">
            <v>9.9499999999999993</v>
          </cell>
        </row>
        <row r="18">
          <cell r="K18">
            <v>10.200000000000001</v>
          </cell>
        </row>
        <row r="19">
          <cell r="K19">
            <v>9.7500000000000018</v>
          </cell>
        </row>
        <row r="20">
          <cell r="K20">
            <v>7.4999999999999991</v>
          </cell>
        </row>
        <row r="21">
          <cell r="K21">
            <v>8.7000000000000011</v>
          </cell>
        </row>
        <row r="22">
          <cell r="K22">
            <v>7.25</v>
          </cell>
        </row>
        <row r="23">
          <cell r="K23">
            <v>7.5499999999999989</v>
          </cell>
        </row>
        <row r="25">
          <cell r="K25">
            <v>9.1999999999999993</v>
          </cell>
        </row>
        <row r="26">
          <cell r="K26">
            <v>7.6499999999999995</v>
          </cell>
        </row>
        <row r="27">
          <cell r="K27">
            <v>6.7000000000000011</v>
          </cell>
        </row>
        <row r="28">
          <cell r="K28">
            <v>5.4499999999999993</v>
          </cell>
        </row>
        <row r="29">
          <cell r="K29">
            <v>8.6500000000000021</v>
          </cell>
        </row>
        <row r="30">
          <cell r="K30">
            <v>9.6</v>
          </cell>
        </row>
        <row r="31">
          <cell r="K31">
            <v>6.2500000000000009</v>
          </cell>
        </row>
        <row r="33">
          <cell r="K33">
            <v>5.8500000000000014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ovka"/>
      <sheetName val="1sestava"/>
      <sheetName val="2sestava"/>
      <sheetName val="Výsledky"/>
      <sheetName val="Výsledky k tisku"/>
    </sheetNames>
    <sheetDataSet>
      <sheetData sheetId="0">
        <row r="6">
          <cell r="B6" t="str">
            <v>Staňková Lucie</v>
          </cell>
          <cell r="C6">
            <v>2006</v>
          </cell>
          <cell r="D6" t="str">
            <v>TJ Sokol Pražský</v>
          </cell>
        </row>
        <row r="7">
          <cell r="B7" t="str">
            <v>Hoskovská Lenka</v>
          </cell>
          <cell r="C7">
            <v>2007</v>
          </cell>
          <cell r="D7" t="str">
            <v>TJ Sokol Ústí nad Labem</v>
          </cell>
        </row>
        <row r="8">
          <cell r="B8" t="str">
            <v>Beránková Kristýna</v>
          </cell>
          <cell r="C8">
            <v>2006</v>
          </cell>
          <cell r="D8" t="str">
            <v>TJ Gymdance Plzeň</v>
          </cell>
        </row>
        <row r="9">
          <cell r="B9" t="str">
            <v>Hoffmannová Valentýna Nataly</v>
          </cell>
          <cell r="C9">
            <v>2007</v>
          </cell>
          <cell r="D9" t="str">
            <v>SK GYM Chomutov</v>
          </cell>
        </row>
        <row r="10">
          <cell r="B10" t="str">
            <v>Habánová Martina</v>
          </cell>
          <cell r="C10">
            <v>2007</v>
          </cell>
          <cell r="D10" t="str">
            <v>TJ Sokol Jablonec nad Nisou</v>
          </cell>
        </row>
        <row r="11">
          <cell r="B11" t="str">
            <v>Sychrová Petra</v>
          </cell>
          <cell r="C11">
            <v>2006</v>
          </cell>
          <cell r="D11" t="str">
            <v>SK MG Plzeň Bolevec</v>
          </cell>
        </row>
        <row r="12">
          <cell r="B12" t="str">
            <v>Forsterová Christine Martina</v>
          </cell>
          <cell r="C12">
            <v>2006</v>
          </cell>
          <cell r="D12" t="str">
            <v>MG Liberec</v>
          </cell>
        </row>
        <row r="13">
          <cell r="B13" t="str">
            <v>Hrušková Barbora</v>
          </cell>
          <cell r="C13">
            <v>2006</v>
          </cell>
          <cell r="D13" t="str">
            <v>TJ VS Praha ZP</v>
          </cell>
        </row>
        <row r="14">
          <cell r="B14" t="str">
            <v>Přibylová Ella</v>
          </cell>
          <cell r="C14">
            <v>2006</v>
          </cell>
          <cell r="D14" t="str">
            <v>TJ Sokol Ústí nad Labem</v>
          </cell>
        </row>
        <row r="15">
          <cell r="B15" t="str">
            <v>Bláhová Karolína</v>
          </cell>
          <cell r="C15">
            <v>2006</v>
          </cell>
          <cell r="D15" t="str">
            <v>GSK Ústí nad Labem</v>
          </cell>
        </row>
        <row r="16">
          <cell r="B16" t="str">
            <v>Zahradilová Ráchel</v>
          </cell>
          <cell r="C16">
            <v>2006</v>
          </cell>
          <cell r="D16" t="str">
            <v>TJ Gymdance Plzeň</v>
          </cell>
        </row>
        <row r="18">
          <cell r="B18" t="str">
            <v>Fröhlichová Karolína</v>
          </cell>
          <cell r="C18">
            <v>2007</v>
          </cell>
          <cell r="D18" t="str">
            <v>SK GYM Chomutov</v>
          </cell>
        </row>
        <row r="19">
          <cell r="B19" t="str">
            <v>Beníčková Tereza</v>
          </cell>
          <cell r="C19">
            <v>2007</v>
          </cell>
          <cell r="D19" t="str">
            <v>MG Liberec</v>
          </cell>
        </row>
        <row r="20">
          <cell r="B20" t="str">
            <v>Táborská Zuzana</v>
          </cell>
          <cell r="C20">
            <v>2007</v>
          </cell>
          <cell r="D20" t="str">
            <v>TJ Sokol Jablonec nad Nisou</v>
          </cell>
        </row>
        <row r="21">
          <cell r="B21" t="str">
            <v>Žohová Michaela</v>
          </cell>
          <cell r="C21">
            <v>2008</v>
          </cell>
          <cell r="D21" t="str">
            <v>TJ Sokol Ústí nad Labem</v>
          </cell>
        </row>
        <row r="22">
          <cell r="B22" t="str">
            <v>Dvořáková Kateřina</v>
          </cell>
          <cell r="C22">
            <v>2007</v>
          </cell>
          <cell r="D22" t="str">
            <v>SK MG Plzeň Bolevec</v>
          </cell>
        </row>
        <row r="23">
          <cell r="B23" t="str">
            <v>Slivková Kateřina</v>
          </cell>
          <cell r="C23">
            <v>2006</v>
          </cell>
          <cell r="D23" t="str">
            <v>SK GYM Chomutov</v>
          </cell>
        </row>
        <row r="24">
          <cell r="B24" t="str">
            <v>Červová Kateřina</v>
          </cell>
          <cell r="C24">
            <v>2006</v>
          </cell>
          <cell r="D24" t="str">
            <v>MG Liberec</v>
          </cell>
        </row>
        <row r="25">
          <cell r="B25" t="str">
            <v>Ostrá Eliška</v>
          </cell>
          <cell r="C25">
            <v>2007</v>
          </cell>
          <cell r="D25" t="str">
            <v>TJ Sokol Jablonec nad Nisou</v>
          </cell>
        </row>
        <row r="27">
          <cell r="B27" t="str">
            <v>Chytrá Eliška</v>
          </cell>
          <cell r="C27">
            <v>2006</v>
          </cell>
          <cell r="D27" t="str">
            <v>TJ Sokol Horní Jiřetín</v>
          </cell>
        </row>
        <row r="28">
          <cell r="B28" t="str">
            <v>Máchová Sára</v>
          </cell>
          <cell r="C28">
            <v>2006</v>
          </cell>
          <cell r="D28" t="str">
            <v>CMG Litvínov</v>
          </cell>
        </row>
        <row r="29">
          <cell r="B29" t="str">
            <v>Havlicová Amálie</v>
          </cell>
          <cell r="C29">
            <v>2008</v>
          </cell>
          <cell r="D29" t="str">
            <v>TJ Sokol Ústí nad Labem</v>
          </cell>
        </row>
      </sheetData>
      <sheetData sheetId="1">
        <row r="6">
          <cell r="K6">
            <v>7.95</v>
          </cell>
        </row>
        <row r="7">
          <cell r="K7">
            <v>9.5500000000000025</v>
          </cell>
        </row>
        <row r="8">
          <cell r="K8">
            <v>8.4499999999999993</v>
          </cell>
        </row>
        <row r="9">
          <cell r="K9">
            <v>9.8000000000000025</v>
          </cell>
        </row>
        <row r="10">
          <cell r="K10">
            <v>9.1999999999999975</v>
          </cell>
        </row>
        <row r="11">
          <cell r="K11">
            <v>9.3999999999999968</v>
          </cell>
        </row>
        <row r="12">
          <cell r="K12">
            <v>7.6999999999999993</v>
          </cell>
        </row>
        <row r="13">
          <cell r="K13">
            <v>8.15</v>
          </cell>
        </row>
        <row r="14">
          <cell r="K14">
            <v>8.2999999999999989</v>
          </cell>
        </row>
        <row r="15">
          <cell r="K15">
            <v>9.75</v>
          </cell>
        </row>
        <row r="16">
          <cell r="K16">
            <v>10.15</v>
          </cell>
        </row>
        <row r="18">
          <cell r="K18">
            <v>9.7999999999999989</v>
          </cell>
        </row>
        <row r="19">
          <cell r="K19">
            <v>7.2999999999999989</v>
          </cell>
        </row>
        <row r="20">
          <cell r="K20">
            <v>8.25</v>
          </cell>
        </row>
        <row r="21">
          <cell r="K21">
            <v>7.5</v>
          </cell>
        </row>
        <row r="22">
          <cell r="K22">
            <v>7.1999999999999984</v>
          </cell>
        </row>
        <row r="23">
          <cell r="K23">
            <v>10.25</v>
          </cell>
        </row>
        <row r="24">
          <cell r="K24">
            <v>7.8499999999999988</v>
          </cell>
        </row>
        <row r="25">
          <cell r="K25">
            <v>9.7500000000000018</v>
          </cell>
        </row>
        <row r="27">
          <cell r="K27">
            <v>10.1</v>
          </cell>
        </row>
        <row r="28">
          <cell r="K28">
            <v>7.299999999999998</v>
          </cell>
        </row>
        <row r="29">
          <cell r="K29">
            <v>7</v>
          </cell>
        </row>
      </sheetData>
      <sheetData sheetId="2">
        <row r="6">
          <cell r="K6">
            <v>10.799999999999999</v>
          </cell>
        </row>
        <row r="7">
          <cell r="K7">
            <v>9.8500000000000014</v>
          </cell>
        </row>
        <row r="8">
          <cell r="K8">
            <v>10.3</v>
          </cell>
        </row>
        <row r="9">
          <cell r="K9">
            <v>11.000000000000002</v>
          </cell>
        </row>
        <row r="10">
          <cell r="K10">
            <v>10.350000000000001</v>
          </cell>
        </row>
        <row r="11">
          <cell r="K11">
            <v>7.6000000000000014</v>
          </cell>
        </row>
        <row r="12">
          <cell r="K12">
            <v>8.2499999999999964</v>
          </cell>
        </row>
        <row r="13">
          <cell r="K13">
            <v>9.2000000000000028</v>
          </cell>
        </row>
        <row r="14">
          <cell r="K14">
            <v>10.300000000000002</v>
          </cell>
        </row>
        <row r="15">
          <cell r="K15">
            <v>11.249999999999996</v>
          </cell>
        </row>
        <row r="16">
          <cell r="K16">
            <v>9</v>
          </cell>
        </row>
        <row r="18">
          <cell r="K18">
            <v>9.5</v>
          </cell>
        </row>
        <row r="19">
          <cell r="K19">
            <v>8.6999999999999993</v>
          </cell>
        </row>
        <row r="20">
          <cell r="K20">
            <v>9.6</v>
          </cell>
        </row>
        <row r="21">
          <cell r="K21">
            <v>9.1499999999999986</v>
          </cell>
        </row>
        <row r="22">
          <cell r="K22">
            <v>7</v>
          </cell>
        </row>
        <row r="23">
          <cell r="K23">
            <v>9.6500000000000021</v>
          </cell>
        </row>
        <row r="24">
          <cell r="K24">
            <v>9.9</v>
          </cell>
        </row>
        <row r="25">
          <cell r="K25">
            <v>9.3000000000000043</v>
          </cell>
        </row>
        <row r="27">
          <cell r="K27">
            <v>7.4499999999999984</v>
          </cell>
        </row>
        <row r="28">
          <cell r="K28">
            <v>8.85</v>
          </cell>
        </row>
        <row r="29">
          <cell r="K29">
            <v>7.4</v>
          </cell>
        </row>
      </sheetData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ovka"/>
      <sheetName val="1sestava"/>
      <sheetName val="2sestava"/>
      <sheetName val="Výsledky"/>
      <sheetName val="Výsledky k tisku"/>
    </sheetNames>
    <sheetDataSet>
      <sheetData sheetId="0">
        <row r="6">
          <cell r="B6" t="str">
            <v>Vašáková Jolana</v>
          </cell>
          <cell r="C6">
            <v>2004</v>
          </cell>
          <cell r="D6" t="str">
            <v>MG Liberec</v>
          </cell>
        </row>
        <row r="7">
          <cell r="B7" t="str">
            <v>Křečková Michaela</v>
          </cell>
          <cell r="C7">
            <v>2004</v>
          </cell>
          <cell r="D7" t="str">
            <v>TJ VS Praha ZP</v>
          </cell>
        </row>
        <row r="8">
          <cell r="B8" t="str">
            <v>Zímová Nikola</v>
          </cell>
          <cell r="C8">
            <v>2004</v>
          </cell>
          <cell r="D8" t="str">
            <v>TJ Sokol Horní Jiřetín</v>
          </cell>
        </row>
        <row r="9">
          <cell r="B9" t="str">
            <v>Lánová Kristýna</v>
          </cell>
          <cell r="C9">
            <v>2004</v>
          </cell>
          <cell r="D9" t="str">
            <v>TJ Sokol Ústí nad Labem</v>
          </cell>
        </row>
        <row r="10">
          <cell r="B10" t="str">
            <v>Komarová Anastasia</v>
          </cell>
          <cell r="C10">
            <v>2005</v>
          </cell>
          <cell r="D10" t="str">
            <v>SK MG Břeclav</v>
          </cell>
        </row>
        <row r="11">
          <cell r="B11" t="str">
            <v>Becková Lucie</v>
          </cell>
          <cell r="C11">
            <v>2003</v>
          </cell>
          <cell r="D11" t="str">
            <v>SC 80 Chomutov</v>
          </cell>
        </row>
        <row r="12">
          <cell r="B12" t="str">
            <v>Peroutková Amálie</v>
          </cell>
          <cell r="C12">
            <v>2003</v>
          </cell>
          <cell r="D12" t="str">
            <v>TJ Sokol Jablonec nad Nisou</v>
          </cell>
        </row>
        <row r="13">
          <cell r="B13" t="str">
            <v>Chudybová Nikola</v>
          </cell>
          <cell r="C13">
            <v>2003</v>
          </cell>
          <cell r="D13" t="str">
            <v>TJ Sokol Pražský</v>
          </cell>
        </row>
        <row r="14">
          <cell r="B14" t="str">
            <v>Vlková Rebeka</v>
          </cell>
          <cell r="C14">
            <v>2004</v>
          </cell>
          <cell r="D14" t="str">
            <v>TJ VS Praha ZP</v>
          </cell>
        </row>
        <row r="15">
          <cell r="B15" t="str">
            <v>Komárová Eliška</v>
          </cell>
          <cell r="C15">
            <v>2004</v>
          </cell>
          <cell r="D15" t="str">
            <v>TJ Sokol Ústí nad Labem</v>
          </cell>
        </row>
        <row r="16">
          <cell r="B16" t="str">
            <v>Pechová Pavla</v>
          </cell>
          <cell r="C16">
            <v>2004</v>
          </cell>
          <cell r="D16" t="str">
            <v>GSK Ústí nad Labem</v>
          </cell>
        </row>
        <row r="17">
          <cell r="B17" t="str">
            <v>Kaňová Stanislava</v>
          </cell>
          <cell r="C17">
            <v>2005</v>
          </cell>
          <cell r="D17" t="str">
            <v>SK MG Břeclav</v>
          </cell>
        </row>
        <row r="18">
          <cell r="B18" t="str">
            <v>Pašková Denisa</v>
          </cell>
          <cell r="C18">
            <v>2005</v>
          </cell>
          <cell r="D18" t="str">
            <v>TJ Sokol Horní Jiřetín</v>
          </cell>
        </row>
        <row r="19">
          <cell r="B19" t="str">
            <v>Drážďanská Valerie</v>
          </cell>
          <cell r="C19">
            <v>2004</v>
          </cell>
          <cell r="D19" t="str">
            <v>SC 80 Chomutov</v>
          </cell>
        </row>
        <row r="20">
          <cell r="B20" t="str">
            <v>Kopecká Markéta</v>
          </cell>
          <cell r="C20">
            <v>2003</v>
          </cell>
          <cell r="D20" t="str">
            <v>TJ Sokol Jablonec nad Nisou</v>
          </cell>
        </row>
        <row r="21">
          <cell r="B21" t="str">
            <v>Mašínová Eliška</v>
          </cell>
          <cell r="C21">
            <v>2005</v>
          </cell>
          <cell r="D21" t="str">
            <v>GSK Ústí nad Labem</v>
          </cell>
        </row>
        <row r="22">
          <cell r="B22" t="str">
            <v>Kupková Veronika</v>
          </cell>
          <cell r="C22">
            <v>2005</v>
          </cell>
          <cell r="D22" t="str">
            <v>MG Liberec</v>
          </cell>
        </row>
        <row r="23">
          <cell r="B23" t="str">
            <v>Tomášková Julie</v>
          </cell>
          <cell r="C23">
            <v>2005</v>
          </cell>
          <cell r="D23" t="str">
            <v>SK MG Plzeň Bolevec</v>
          </cell>
        </row>
        <row r="24">
          <cell r="B24" t="str">
            <v>Kružíková Klára</v>
          </cell>
          <cell r="C24">
            <v>2005</v>
          </cell>
          <cell r="D24" t="str">
            <v>SK MG Břeclav</v>
          </cell>
        </row>
        <row r="25">
          <cell r="B25" t="str">
            <v>Simaku Denisa</v>
          </cell>
          <cell r="C25">
            <v>2004</v>
          </cell>
          <cell r="D25" t="str">
            <v>MG Liberec</v>
          </cell>
        </row>
        <row r="26">
          <cell r="B26" t="str">
            <v>Bubeníková Eliška</v>
          </cell>
          <cell r="C26">
            <v>2005</v>
          </cell>
          <cell r="D26" t="str">
            <v>TJ VS Praha ZP</v>
          </cell>
        </row>
        <row r="27">
          <cell r="B27" t="str">
            <v>Kotlárová Natálie</v>
          </cell>
          <cell r="C27">
            <v>2005</v>
          </cell>
          <cell r="D27" t="str">
            <v>TJ Sokol Horní Jiřetín</v>
          </cell>
        </row>
        <row r="28">
          <cell r="B28" t="str">
            <v>Komarova Maria</v>
          </cell>
          <cell r="C28">
            <v>2005</v>
          </cell>
          <cell r="D28" t="str">
            <v>SK MG Břeclav</v>
          </cell>
        </row>
        <row r="29">
          <cell r="B29" t="str">
            <v>Minaříková Nela</v>
          </cell>
          <cell r="C29">
            <v>2004</v>
          </cell>
          <cell r="D29" t="str">
            <v>CMG Litvínov</v>
          </cell>
        </row>
      </sheetData>
      <sheetData sheetId="1">
        <row r="6">
          <cell r="K6">
            <v>8.1000000000000014</v>
          </cell>
        </row>
        <row r="7">
          <cell r="K7">
            <v>9.5</v>
          </cell>
        </row>
        <row r="8">
          <cell r="K8">
            <v>8.0500000000000007</v>
          </cell>
        </row>
        <row r="9">
          <cell r="K9">
            <v>7.3000000000000007</v>
          </cell>
        </row>
        <row r="10">
          <cell r="K10">
            <v>11.050000000000002</v>
          </cell>
        </row>
        <row r="11">
          <cell r="K11">
            <v>9.2000000000000011</v>
          </cell>
        </row>
        <row r="12">
          <cell r="K12">
            <v>7.4499999999999993</v>
          </cell>
        </row>
        <row r="13">
          <cell r="K13">
            <v>10.699999999999998</v>
          </cell>
        </row>
        <row r="14">
          <cell r="K14">
            <v>8.6499999999999968</v>
          </cell>
        </row>
        <row r="15">
          <cell r="K15">
            <v>7.4</v>
          </cell>
        </row>
        <row r="16">
          <cell r="K16">
            <v>9.2500000000000018</v>
          </cell>
        </row>
        <row r="17">
          <cell r="K17">
            <v>9.1999999999999993</v>
          </cell>
        </row>
        <row r="18">
          <cell r="K18">
            <v>8</v>
          </cell>
        </row>
        <row r="19">
          <cell r="K19">
            <v>9.5000000000000036</v>
          </cell>
        </row>
        <row r="20">
          <cell r="K20">
            <v>10.000000000000002</v>
          </cell>
        </row>
        <row r="21">
          <cell r="K21">
            <v>9.25</v>
          </cell>
        </row>
        <row r="22">
          <cell r="K22">
            <v>8.3999999999999986</v>
          </cell>
        </row>
        <row r="23">
          <cell r="K23">
            <v>8.85</v>
          </cell>
        </row>
        <row r="24">
          <cell r="K24">
            <v>10.349999999999998</v>
          </cell>
        </row>
        <row r="25">
          <cell r="K25">
            <v>7.8500000000000014</v>
          </cell>
        </row>
        <row r="26">
          <cell r="K26">
            <v>7.45</v>
          </cell>
        </row>
        <row r="27">
          <cell r="K27">
            <v>9.6999999999999993</v>
          </cell>
        </row>
        <row r="28">
          <cell r="K28">
            <v>9.65</v>
          </cell>
        </row>
        <row r="29">
          <cell r="K29">
            <v>8</v>
          </cell>
        </row>
      </sheetData>
      <sheetData sheetId="2">
        <row r="6">
          <cell r="K6">
            <v>8.85</v>
          </cell>
        </row>
        <row r="7">
          <cell r="K7">
            <v>10.5</v>
          </cell>
        </row>
        <row r="8">
          <cell r="K8">
            <v>8.1999999999999993</v>
          </cell>
        </row>
        <row r="9">
          <cell r="K9">
            <v>8.1999999999999993</v>
          </cell>
        </row>
        <row r="10">
          <cell r="K10">
            <v>9.2999999999999989</v>
          </cell>
        </row>
        <row r="11">
          <cell r="K11">
            <v>11.149999999999999</v>
          </cell>
        </row>
        <row r="12">
          <cell r="K12">
            <v>10.999999999999996</v>
          </cell>
        </row>
        <row r="13">
          <cell r="K13">
            <v>10.75</v>
          </cell>
        </row>
        <row r="14">
          <cell r="K14">
            <v>8.0500000000000007</v>
          </cell>
        </row>
        <row r="15">
          <cell r="K15">
            <v>9</v>
          </cell>
        </row>
        <row r="16">
          <cell r="K16">
            <v>10.15</v>
          </cell>
        </row>
        <row r="17">
          <cell r="K17">
            <v>11.05</v>
          </cell>
        </row>
        <row r="18">
          <cell r="K18">
            <v>7.5</v>
          </cell>
        </row>
        <row r="19">
          <cell r="K19">
            <v>9.6499999999999986</v>
          </cell>
        </row>
        <row r="20">
          <cell r="K20">
            <v>10.450000000000003</v>
          </cell>
        </row>
        <row r="21">
          <cell r="K21">
            <v>10.35</v>
          </cell>
        </row>
        <row r="22">
          <cell r="K22">
            <v>8.9500000000000028</v>
          </cell>
        </row>
        <row r="23">
          <cell r="K23">
            <v>7.5500000000000016</v>
          </cell>
        </row>
        <row r="24">
          <cell r="K24">
            <v>9.5500000000000025</v>
          </cell>
        </row>
        <row r="25">
          <cell r="K25">
            <v>7.3000000000000007</v>
          </cell>
        </row>
        <row r="26">
          <cell r="K26">
            <v>8.1000000000000014</v>
          </cell>
        </row>
        <row r="27">
          <cell r="K27">
            <v>11.149999999999999</v>
          </cell>
        </row>
        <row r="28">
          <cell r="K28">
            <v>9.9499999999999993</v>
          </cell>
        </row>
        <row r="29">
          <cell r="K29">
            <v>9.5500000000000025</v>
          </cell>
        </row>
      </sheetData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ovka"/>
      <sheetName val="1sestava"/>
      <sheetName val="2sestava"/>
      <sheetName val="Výsledky"/>
      <sheetName val="Výsledky k tisku"/>
    </sheetNames>
    <sheetDataSet>
      <sheetData sheetId="0">
        <row r="6">
          <cell r="B6" t="str">
            <v>Novotná Klaudie</v>
          </cell>
          <cell r="C6">
            <v>2013</v>
          </cell>
          <cell r="D6" t="str">
            <v>TJ Sokol Horní Jiřetín</v>
          </cell>
        </row>
        <row r="8">
          <cell r="B8" t="str">
            <v>Krpálková Magdalena</v>
          </cell>
          <cell r="C8">
            <v>2013</v>
          </cell>
          <cell r="D8" t="str">
            <v>TJ Žatec</v>
          </cell>
        </row>
        <row r="9">
          <cell r="B9" t="str">
            <v>Vonková Alena</v>
          </cell>
          <cell r="C9">
            <v>2013</v>
          </cell>
          <cell r="D9" t="str">
            <v>GSK Ústí nad Labem</v>
          </cell>
        </row>
        <row r="10">
          <cell r="B10" t="str">
            <v>Kubáčová Julie</v>
          </cell>
          <cell r="C10">
            <v>2013</v>
          </cell>
          <cell r="D10" t="str">
            <v>TJ Sokol Horní Jiřetín</v>
          </cell>
        </row>
        <row r="11">
          <cell r="B11" t="str">
            <v>Chudinová Štěpánka</v>
          </cell>
          <cell r="C11">
            <v>2013</v>
          </cell>
          <cell r="D11" t="str">
            <v>USK Slavie Ústí nad Labem</v>
          </cell>
        </row>
        <row r="12">
          <cell r="B12" t="str">
            <v>Haramulová Nikol</v>
          </cell>
          <cell r="C12">
            <v>2013</v>
          </cell>
          <cell r="D12" t="str">
            <v>GSK Ústí nad Labem</v>
          </cell>
        </row>
        <row r="13">
          <cell r="B13" t="str">
            <v>Krejčová Michala</v>
          </cell>
          <cell r="C13">
            <v>2013</v>
          </cell>
          <cell r="D13" t="str">
            <v>TJ Žatec</v>
          </cell>
        </row>
        <row r="15">
          <cell r="B15" t="str">
            <v>Jeníčková Sabina</v>
          </cell>
          <cell r="C15">
            <v>2013</v>
          </cell>
          <cell r="D15" t="str">
            <v>GSK Ústí nad Labem</v>
          </cell>
        </row>
        <row r="16">
          <cell r="B16" t="str">
            <v>Šedá Barbora</v>
          </cell>
          <cell r="C16">
            <v>2014</v>
          </cell>
          <cell r="D16" t="str">
            <v>GSK Ústí nad Labem</v>
          </cell>
        </row>
        <row r="17">
          <cell r="B17" t="str">
            <v>Popluharová Zuzana</v>
          </cell>
          <cell r="C17">
            <v>2013</v>
          </cell>
          <cell r="D17" t="str">
            <v>TJ Sokol Horní Jiřetín</v>
          </cell>
        </row>
        <row r="19">
          <cell r="B19" t="str">
            <v>Kárová Eva</v>
          </cell>
          <cell r="C19">
            <v>2013</v>
          </cell>
          <cell r="D19" t="str">
            <v>GSK Ústí nad Labem</v>
          </cell>
        </row>
        <row r="20">
          <cell r="B20" t="str">
            <v>Šindelářová Kristýna</v>
          </cell>
          <cell r="C20">
            <v>2013</v>
          </cell>
          <cell r="D20" t="str">
            <v>CMG Litvínov</v>
          </cell>
        </row>
      </sheetData>
      <sheetData sheetId="1">
        <row r="6">
          <cell r="K6">
            <v>10.999999999999998</v>
          </cell>
        </row>
        <row r="8">
          <cell r="K8">
            <v>10.200000000000003</v>
          </cell>
        </row>
        <row r="9">
          <cell r="K9">
            <v>9.7000000000000011</v>
          </cell>
        </row>
        <row r="10">
          <cell r="K10">
            <v>11.15</v>
          </cell>
        </row>
        <row r="11">
          <cell r="K11">
            <v>9.75</v>
          </cell>
        </row>
        <row r="12">
          <cell r="K12">
            <v>9.6499999999999986</v>
          </cell>
        </row>
        <row r="13">
          <cell r="K13">
            <v>9.6499999999999968</v>
          </cell>
        </row>
        <row r="15">
          <cell r="K15">
            <v>10.3</v>
          </cell>
        </row>
        <row r="16">
          <cell r="K16">
            <v>11.3</v>
          </cell>
        </row>
        <row r="17">
          <cell r="K17">
            <v>12.350000000000001</v>
          </cell>
        </row>
        <row r="19">
          <cell r="K19">
            <v>9.1</v>
          </cell>
        </row>
        <row r="20">
          <cell r="K20">
            <v>10.400000000000002</v>
          </cell>
        </row>
      </sheetData>
      <sheetData sheetId="2">
        <row r="6">
          <cell r="K6">
            <v>11.55</v>
          </cell>
        </row>
        <row r="8">
          <cell r="K8">
            <v>11.549999999999995</v>
          </cell>
        </row>
        <row r="9">
          <cell r="K9">
            <v>10.799999999999999</v>
          </cell>
        </row>
        <row r="10">
          <cell r="K10">
            <v>11.600000000000003</v>
          </cell>
        </row>
        <row r="11">
          <cell r="K11">
            <v>12.200000000000001</v>
          </cell>
        </row>
        <row r="12">
          <cell r="K12">
            <v>9.9499999999999975</v>
          </cell>
        </row>
        <row r="13">
          <cell r="K13">
            <v>10.950000000000001</v>
          </cell>
        </row>
        <row r="15">
          <cell r="K15">
            <v>11.999999999999998</v>
          </cell>
        </row>
        <row r="16">
          <cell r="K16">
            <v>11.749999999999996</v>
          </cell>
        </row>
        <row r="17">
          <cell r="K17">
            <v>12.450000000000003</v>
          </cell>
        </row>
        <row r="19">
          <cell r="K19">
            <v>9.8000000000000007</v>
          </cell>
        </row>
        <row r="20">
          <cell r="K20">
            <v>11.55</v>
          </cell>
        </row>
      </sheetData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ovka"/>
      <sheetName val="1sestava"/>
      <sheetName val="2sestava"/>
      <sheetName val="Výsledky"/>
      <sheetName val="Výsledky k tisku"/>
    </sheetNames>
    <sheetDataSet>
      <sheetData sheetId="0">
        <row r="6">
          <cell r="B6" t="str">
            <v>Staňková Magdalena</v>
          </cell>
          <cell r="C6">
            <v>2012</v>
          </cell>
          <cell r="D6" t="str">
            <v>USK Slavie Ústí nad Labem</v>
          </cell>
        </row>
        <row r="8">
          <cell r="B8" t="str">
            <v>Křepelková Amálie</v>
          </cell>
          <cell r="C8">
            <v>2012</v>
          </cell>
          <cell r="D8" t="str">
            <v>TJ Sokol Horní Jiřetín</v>
          </cell>
        </row>
        <row r="10">
          <cell r="B10" t="str">
            <v>Volečková Veronika</v>
          </cell>
          <cell r="C10">
            <v>2012</v>
          </cell>
          <cell r="D10" t="str">
            <v>CMG Litvínov</v>
          </cell>
        </row>
        <row r="11">
          <cell r="B11" t="str">
            <v>Musilová Adéla</v>
          </cell>
          <cell r="C11">
            <v>2012</v>
          </cell>
          <cell r="D11" t="str">
            <v>MG Liberec</v>
          </cell>
        </row>
        <row r="12">
          <cell r="B12" t="str">
            <v>Bertholdová Alice</v>
          </cell>
          <cell r="C12">
            <v>2012</v>
          </cell>
          <cell r="D12" t="str">
            <v>SC 80 Chomutov</v>
          </cell>
        </row>
        <row r="14">
          <cell r="B14" t="str">
            <v>Jirkovská Petra</v>
          </cell>
          <cell r="C14">
            <v>2012</v>
          </cell>
          <cell r="D14" t="str">
            <v>USK Slavie Ústí nad Labem</v>
          </cell>
        </row>
        <row r="15">
          <cell r="B15" t="str">
            <v>Kerzlová Šarlota</v>
          </cell>
          <cell r="C15">
            <v>2012</v>
          </cell>
          <cell r="D15" t="str">
            <v>TJ Sokol Horní Jiřetín</v>
          </cell>
        </row>
        <row r="16">
          <cell r="B16" t="str">
            <v>Kotapišová Ema</v>
          </cell>
          <cell r="C16">
            <v>2012</v>
          </cell>
          <cell r="D16" t="str">
            <v>TJ Žatec</v>
          </cell>
        </row>
        <row r="18">
          <cell r="B18" t="str">
            <v>Chytrová Magdaléna</v>
          </cell>
          <cell r="C18">
            <v>2012</v>
          </cell>
          <cell r="D18" t="str">
            <v>SC 80 Chomutov</v>
          </cell>
        </row>
        <row r="19">
          <cell r="B19" t="str">
            <v>Tomešová Viktorie</v>
          </cell>
          <cell r="C19">
            <v>2012</v>
          </cell>
          <cell r="D19" t="str">
            <v>MG Liberec</v>
          </cell>
        </row>
        <row r="20">
          <cell r="B20" t="str">
            <v>Rendlová Denisa</v>
          </cell>
          <cell r="C20">
            <v>2012</v>
          </cell>
          <cell r="D20" t="str">
            <v>CMG Litvínov</v>
          </cell>
        </row>
        <row r="21">
          <cell r="B21" t="str">
            <v>Kolářová Laura</v>
          </cell>
          <cell r="C21">
            <v>2012</v>
          </cell>
          <cell r="D21" t="str">
            <v>TJ Žatec</v>
          </cell>
        </row>
      </sheetData>
      <sheetData sheetId="1">
        <row r="6">
          <cell r="K6">
            <v>10.050000000000001</v>
          </cell>
        </row>
        <row r="8">
          <cell r="K8">
            <v>10.900000000000002</v>
          </cell>
        </row>
        <row r="10">
          <cell r="K10">
            <v>8.7499999999999982</v>
          </cell>
        </row>
        <row r="11">
          <cell r="K11">
            <v>9.4499999999999975</v>
          </cell>
        </row>
        <row r="12">
          <cell r="K12">
            <v>9.1999999999999993</v>
          </cell>
        </row>
        <row r="14">
          <cell r="K14">
            <v>10.850000000000001</v>
          </cell>
        </row>
        <row r="15">
          <cell r="K15">
            <v>10.899999999999999</v>
          </cell>
        </row>
        <row r="16">
          <cell r="K16">
            <v>9.7000000000000028</v>
          </cell>
        </row>
        <row r="18">
          <cell r="K18">
            <v>8.8000000000000025</v>
          </cell>
        </row>
        <row r="19">
          <cell r="K19">
            <v>9.7999999999999972</v>
          </cell>
        </row>
        <row r="20">
          <cell r="K20">
            <v>9.5500000000000007</v>
          </cell>
        </row>
        <row r="21">
          <cell r="K21">
            <v>9.8000000000000007</v>
          </cell>
        </row>
      </sheetData>
      <sheetData sheetId="2">
        <row r="6">
          <cell r="K6">
            <v>11.899999999999999</v>
          </cell>
        </row>
        <row r="8">
          <cell r="K8">
            <v>12.350000000000001</v>
          </cell>
        </row>
        <row r="10">
          <cell r="K10">
            <v>12</v>
          </cell>
        </row>
        <row r="11">
          <cell r="K11">
            <v>12.249999999999998</v>
          </cell>
        </row>
        <row r="12">
          <cell r="K12">
            <v>11.2</v>
          </cell>
        </row>
        <row r="14">
          <cell r="K14">
            <v>12.85</v>
          </cell>
        </row>
        <row r="15">
          <cell r="K15">
            <v>12.999999999999996</v>
          </cell>
        </row>
        <row r="16">
          <cell r="K16">
            <v>11.5</v>
          </cell>
        </row>
        <row r="18">
          <cell r="K18">
            <v>11.349999999999998</v>
          </cell>
        </row>
        <row r="19">
          <cell r="K19">
            <v>11.95</v>
          </cell>
        </row>
        <row r="20">
          <cell r="K20">
            <v>11.899999999999999</v>
          </cell>
        </row>
        <row r="21">
          <cell r="K21">
            <v>11.849999999999998</v>
          </cell>
        </row>
      </sheetData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ovka"/>
      <sheetName val="1sestava"/>
      <sheetName val="2sestava"/>
      <sheetName val="Výsledky"/>
      <sheetName val="Výsledky k tisku"/>
    </sheetNames>
    <sheetDataSet>
      <sheetData sheetId="0">
        <row r="6">
          <cell r="B6" t="str">
            <v>Bauerová Anna</v>
          </cell>
          <cell r="C6">
            <v>2011</v>
          </cell>
          <cell r="D6" t="str">
            <v>GSK Tábor</v>
          </cell>
        </row>
        <row r="8">
          <cell r="B8" t="str">
            <v>Vlachová Barbora</v>
          </cell>
          <cell r="C8">
            <v>2010</v>
          </cell>
          <cell r="D8" t="str">
            <v>USK Slavie Ústí nad Labem</v>
          </cell>
        </row>
        <row r="9">
          <cell r="B9" t="str">
            <v>Zmeškalová Daniela</v>
          </cell>
          <cell r="C9">
            <v>2010</v>
          </cell>
          <cell r="D9" t="str">
            <v>TJ Sokol Horní Jiřetín</v>
          </cell>
        </row>
        <row r="10">
          <cell r="B10" t="str">
            <v>Novotná Adéla</v>
          </cell>
          <cell r="C10">
            <v>2010</v>
          </cell>
          <cell r="D10" t="str">
            <v>MG Liberec</v>
          </cell>
        </row>
        <row r="11">
          <cell r="B11" t="str">
            <v>Hüblová Natálie</v>
          </cell>
          <cell r="C11">
            <v>2011</v>
          </cell>
          <cell r="D11" t="str">
            <v>CMG Litvínov</v>
          </cell>
        </row>
        <row r="12">
          <cell r="B12" t="str">
            <v>Růžičková Amálie</v>
          </cell>
          <cell r="C12">
            <v>2010</v>
          </cell>
          <cell r="D12" t="str">
            <v>TJ Žatec</v>
          </cell>
        </row>
        <row r="13">
          <cell r="B13" t="str">
            <v>Popeláková Barbora Vilma</v>
          </cell>
          <cell r="C13">
            <v>2011</v>
          </cell>
          <cell r="D13" t="str">
            <v>MG Liberec</v>
          </cell>
        </row>
        <row r="14">
          <cell r="B14" t="str">
            <v>Krpálková Michaela</v>
          </cell>
          <cell r="C14">
            <v>2010</v>
          </cell>
          <cell r="D14" t="str">
            <v>TJ Žatec</v>
          </cell>
        </row>
        <row r="15">
          <cell r="B15" t="str">
            <v xml:space="preserve">Filipovská Lucie </v>
          </cell>
          <cell r="C15">
            <v>2010</v>
          </cell>
          <cell r="D15" t="str">
            <v>TJ Sokol Horní Jiřetín</v>
          </cell>
        </row>
        <row r="16">
          <cell r="B16" t="str">
            <v>Šimková Adéla</v>
          </cell>
          <cell r="C16">
            <v>2010</v>
          </cell>
          <cell r="D16" t="str">
            <v>USK Slavie Ústí nad Labem</v>
          </cell>
        </row>
        <row r="18">
          <cell r="B18" t="str">
            <v>Kadlečková Adéla</v>
          </cell>
          <cell r="C18">
            <v>2010</v>
          </cell>
          <cell r="D18" t="str">
            <v>TJ Kyje Praha 14</v>
          </cell>
        </row>
      </sheetData>
      <sheetData sheetId="1">
        <row r="6">
          <cell r="K6">
            <v>8.6999999999999993</v>
          </cell>
        </row>
        <row r="8">
          <cell r="K8">
            <v>11.499999999999998</v>
          </cell>
        </row>
        <row r="9">
          <cell r="K9">
            <v>11.350000000000003</v>
          </cell>
        </row>
        <row r="10">
          <cell r="K10">
            <v>10.5</v>
          </cell>
        </row>
        <row r="11">
          <cell r="K11">
            <v>10.000000000000002</v>
          </cell>
        </row>
        <row r="12">
          <cell r="K12">
            <v>10.049999999999997</v>
          </cell>
        </row>
        <row r="13">
          <cell r="K13">
            <v>9.35</v>
          </cell>
        </row>
        <row r="14">
          <cell r="K14">
            <v>9.9500000000000011</v>
          </cell>
        </row>
        <row r="15">
          <cell r="K15">
            <v>11.100000000000001</v>
          </cell>
        </row>
        <row r="16">
          <cell r="K16">
            <v>11.4</v>
          </cell>
        </row>
        <row r="18">
          <cell r="K18">
            <v>10.6</v>
          </cell>
        </row>
      </sheetData>
      <sheetData sheetId="2">
        <row r="6">
          <cell r="K6">
            <v>6.6999999999999993</v>
          </cell>
        </row>
        <row r="8">
          <cell r="K8">
            <v>11.900000000000004</v>
          </cell>
        </row>
        <row r="9">
          <cell r="K9">
            <v>10.6</v>
          </cell>
        </row>
        <row r="10">
          <cell r="K10">
            <v>10.200000000000001</v>
          </cell>
        </row>
        <row r="11">
          <cell r="K11">
            <v>8.9500000000000011</v>
          </cell>
        </row>
        <row r="12">
          <cell r="K12">
            <v>10.75</v>
          </cell>
        </row>
        <row r="13">
          <cell r="K13">
            <v>8.75</v>
          </cell>
        </row>
        <row r="14">
          <cell r="K14">
            <v>10.3</v>
          </cell>
        </row>
        <row r="15">
          <cell r="K15">
            <v>11.299999999999997</v>
          </cell>
        </row>
        <row r="16">
          <cell r="K16">
            <v>11.600000000000001</v>
          </cell>
        </row>
        <row r="18">
          <cell r="K18">
            <v>10.400000000000002</v>
          </cell>
        </row>
      </sheetData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ovka"/>
      <sheetName val="1sestava"/>
      <sheetName val="2sestava"/>
      <sheetName val="Výsledky"/>
      <sheetName val="Výsledky k tisku"/>
    </sheetNames>
    <sheetDataSet>
      <sheetData sheetId="0">
        <row r="6">
          <cell r="B6" t="str">
            <v>Poeková Anna</v>
          </cell>
          <cell r="C6">
            <v>2009</v>
          </cell>
          <cell r="D6" t="str">
            <v>MG Liberec</v>
          </cell>
        </row>
        <row r="7">
          <cell r="B7" t="str">
            <v>Průšová Adéla</v>
          </cell>
          <cell r="C7">
            <v>2008</v>
          </cell>
          <cell r="D7" t="str">
            <v>TJ Kyje Praha 14</v>
          </cell>
        </row>
        <row r="8">
          <cell r="B8" t="str">
            <v>Smrčková Veronika</v>
          </cell>
          <cell r="C8">
            <v>2008</v>
          </cell>
          <cell r="D8" t="str">
            <v>CMG Litvínov</v>
          </cell>
        </row>
        <row r="9">
          <cell r="B9" t="str">
            <v>Chalupová Nela</v>
          </cell>
          <cell r="C9">
            <v>2008</v>
          </cell>
          <cell r="D9" t="str">
            <v>GSK Tábor</v>
          </cell>
        </row>
        <row r="11">
          <cell r="B11" t="str">
            <v>Marková Lucie</v>
          </cell>
          <cell r="C11">
            <v>2008</v>
          </cell>
          <cell r="D11" t="str">
            <v>TJ Sokol Pražský</v>
          </cell>
        </row>
        <row r="12">
          <cell r="B12" t="str">
            <v>Urbančíková Sabina</v>
          </cell>
          <cell r="C12">
            <v>2008</v>
          </cell>
          <cell r="D12" t="str">
            <v>USK Slávie Ústí nad Labem</v>
          </cell>
        </row>
        <row r="13">
          <cell r="B13" t="str">
            <v>Matoušková Natálie</v>
          </cell>
          <cell r="C13">
            <v>2009</v>
          </cell>
          <cell r="D13" t="str">
            <v>TJ Kyje Praha 14</v>
          </cell>
        </row>
        <row r="14">
          <cell r="B14" t="str">
            <v>Chromá Elissa</v>
          </cell>
          <cell r="C14">
            <v>2009</v>
          </cell>
          <cell r="D14" t="str">
            <v>TJ Sokol Horní Jiřetín</v>
          </cell>
        </row>
        <row r="15">
          <cell r="B15" t="str">
            <v>Ataeva Alisa</v>
          </cell>
          <cell r="C15">
            <v>2008</v>
          </cell>
          <cell r="D15" t="str">
            <v>TJ SPKV Praha</v>
          </cell>
        </row>
        <row r="16">
          <cell r="B16" t="str">
            <v>Shonová Marie</v>
          </cell>
          <cell r="C16">
            <v>2008</v>
          </cell>
          <cell r="D16" t="str">
            <v>GSK Tábor</v>
          </cell>
        </row>
        <row r="17">
          <cell r="B17" t="str">
            <v>Popluharová Adéla</v>
          </cell>
          <cell r="C17">
            <v>2008</v>
          </cell>
          <cell r="D17" t="str">
            <v>TJ Sokol Horní Jiřetín</v>
          </cell>
        </row>
        <row r="18">
          <cell r="B18" t="str">
            <v>Lípová Magdalena</v>
          </cell>
          <cell r="C18">
            <v>2008</v>
          </cell>
          <cell r="D18" t="str">
            <v>USK Slávie Ústí nad Labem</v>
          </cell>
        </row>
        <row r="19">
          <cell r="B19" t="str">
            <v>Kolouchová Kateřina</v>
          </cell>
          <cell r="C19">
            <v>2008</v>
          </cell>
          <cell r="D19" t="str">
            <v>MG Liberec</v>
          </cell>
        </row>
        <row r="20">
          <cell r="B20" t="str">
            <v>Liashenko Anastasiia</v>
          </cell>
          <cell r="C20">
            <v>2008</v>
          </cell>
          <cell r="D20" t="str">
            <v>TJ SPKV Praha</v>
          </cell>
        </row>
        <row r="21">
          <cell r="B21" t="str">
            <v>Pappová Violeta</v>
          </cell>
          <cell r="C21">
            <v>2008</v>
          </cell>
          <cell r="D21" t="str">
            <v>CMG Litvínov</v>
          </cell>
        </row>
      </sheetData>
      <sheetData sheetId="1">
        <row r="6">
          <cell r="K6">
            <v>8.8000000000000007</v>
          </cell>
        </row>
        <row r="7">
          <cell r="K7">
            <v>10.25</v>
          </cell>
        </row>
        <row r="8">
          <cell r="K8">
            <v>9.65</v>
          </cell>
        </row>
        <row r="9">
          <cell r="K9">
            <v>9.0999999999999979</v>
          </cell>
        </row>
        <row r="11">
          <cell r="K11">
            <v>9.8499999999999979</v>
          </cell>
        </row>
        <row r="12">
          <cell r="K12">
            <v>11.350000000000001</v>
          </cell>
        </row>
        <row r="13">
          <cell r="K13">
            <v>8.3999999999999986</v>
          </cell>
        </row>
        <row r="14">
          <cell r="K14">
            <v>10.900000000000002</v>
          </cell>
        </row>
        <row r="15">
          <cell r="K15">
            <v>9.6999999999999993</v>
          </cell>
        </row>
        <row r="16">
          <cell r="K16">
            <v>8.75</v>
          </cell>
        </row>
        <row r="17">
          <cell r="K17">
            <v>10.15</v>
          </cell>
        </row>
        <row r="18">
          <cell r="K18">
            <v>10.15</v>
          </cell>
        </row>
        <row r="19">
          <cell r="K19">
            <v>9.2999999999999989</v>
          </cell>
        </row>
        <row r="20">
          <cell r="K20">
            <v>10.35</v>
          </cell>
        </row>
        <row r="21">
          <cell r="K21">
            <v>10.5</v>
          </cell>
        </row>
      </sheetData>
      <sheetData sheetId="2">
        <row r="6">
          <cell r="K6">
            <v>9.9000000000000021</v>
          </cell>
        </row>
        <row r="7">
          <cell r="K7">
            <v>10.099999999999998</v>
          </cell>
        </row>
        <row r="8">
          <cell r="K8">
            <v>9.35</v>
          </cell>
        </row>
        <row r="9">
          <cell r="K9">
            <v>9.1499999999999986</v>
          </cell>
        </row>
        <row r="11">
          <cell r="K11">
            <v>10.000000000000002</v>
          </cell>
        </row>
        <row r="12">
          <cell r="K12">
            <v>12</v>
          </cell>
        </row>
        <row r="13">
          <cell r="K13">
            <v>9.5</v>
          </cell>
        </row>
        <row r="14">
          <cell r="K14">
            <v>11.35</v>
          </cell>
        </row>
        <row r="15">
          <cell r="K15">
            <v>10.25</v>
          </cell>
        </row>
        <row r="16">
          <cell r="K16">
            <v>9.6999999999999993</v>
          </cell>
        </row>
        <row r="17">
          <cell r="K17">
            <v>10.25</v>
          </cell>
        </row>
        <row r="18">
          <cell r="K18">
            <v>11.150000000000002</v>
          </cell>
        </row>
        <row r="19">
          <cell r="K19">
            <v>9.65</v>
          </cell>
        </row>
        <row r="20">
          <cell r="K20">
            <v>10.650000000000002</v>
          </cell>
        </row>
        <row r="21">
          <cell r="K21">
            <v>7.9</v>
          </cell>
        </row>
      </sheetData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ovka"/>
      <sheetName val="1sestava"/>
      <sheetName val="2sestava"/>
      <sheetName val="Výsledky"/>
      <sheetName val="Výsledky k tisku"/>
    </sheetNames>
    <sheetDataSet>
      <sheetData sheetId="0">
        <row r="6">
          <cell r="B6" t="str">
            <v>Hubáčková Simona</v>
          </cell>
          <cell r="C6">
            <v>2006</v>
          </cell>
          <cell r="D6" t="str">
            <v>GSK Tábor</v>
          </cell>
        </row>
        <row r="7">
          <cell r="B7" t="str">
            <v>Vancová Anna</v>
          </cell>
          <cell r="C7">
            <v>2006</v>
          </cell>
          <cell r="D7" t="str">
            <v>USK Slávie Ústí nad Labem</v>
          </cell>
        </row>
        <row r="8">
          <cell r="B8" t="str">
            <v>Říhová Rozálie</v>
          </cell>
          <cell r="C8">
            <v>2007</v>
          </cell>
          <cell r="D8" t="str">
            <v>MG Liberec</v>
          </cell>
        </row>
        <row r="9">
          <cell r="B9" t="str">
            <v>Ciznerová Anna</v>
          </cell>
          <cell r="C9">
            <v>2007</v>
          </cell>
          <cell r="D9" t="str">
            <v>TJ SPKV Praha</v>
          </cell>
        </row>
        <row r="10">
          <cell r="B10" t="str">
            <v>Votavová Michaela</v>
          </cell>
          <cell r="C10">
            <v>2006</v>
          </cell>
          <cell r="D10" t="str">
            <v>TJ Kyje Praha 14</v>
          </cell>
        </row>
        <row r="11">
          <cell r="B11" t="str">
            <v>Trčková Eliška</v>
          </cell>
          <cell r="C11">
            <v>2006</v>
          </cell>
          <cell r="D11" t="str">
            <v>GSK Tábor</v>
          </cell>
        </row>
        <row r="12">
          <cell r="B12" t="str">
            <v>Petrů Valerie</v>
          </cell>
          <cell r="C12">
            <v>2006</v>
          </cell>
          <cell r="D12" t="str">
            <v>USK Slávie Ústí nad Labem</v>
          </cell>
        </row>
        <row r="13">
          <cell r="B13" t="str">
            <v>Bělohlávková Barbora</v>
          </cell>
          <cell r="C13">
            <v>2006</v>
          </cell>
          <cell r="D13" t="str">
            <v>MG Liberec</v>
          </cell>
        </row>
        <row r="14">
          <cell r="B14" t="str">
            <v>Bečvářová Alžběta</v>
          </cell>
          <cell r="C14">
            <v>2007</v>
          </cell>
          <cell r="D14" t="str">
            <v>TJ Gymdance Plzeň</v>
          </cell>
        </row>
        <row r="15">
          <cell r="B15" t="str">
            <v>Vodičková Anežka</v>
          </cell>
          <cell r="C15">
            <v>2007</v>
          </cell>
          <cell r="D15" t="str">
            <v>TJ SPKV Praha</v>
          </cell>
        </row>
        <row r="16">
          <cell r="B16" t="str">
            <v>Avakjan Anastázie</v>
          </cell>
          <cell r="C16">
            <v>2007</v>
          </cell>
          <cell r="D16" t="str">
            <v>TJ Gymdance Plzeň</v>
          </cell>
        </row>
        <row r="17">
          <cell r="B17" t="str">
            <v>Kadlečková Lucie</v>
          </cell>
          <cell r="C17">
            <v>2007</v>
          </cell>
          <cell r="D17" t="str">
            <v>TJ Kyje Praha 14</v>
          </cell>
        </row>
        <row r="18">
          <cell r="B18" t="str">
            <v>Glavicová Barbora</v>
          </cell>
          <cell r="C18">
            <v>2007</v>
          </cell>
          <cell r="D18" t="str">
            <v>TJ Sokol Horní Jiřetín</v>
          </cell>
        </row>
      </sheetData>
      <sheetData sheetId="1">
        <row r="6">
          <cell r="K6">
            <v>8.9000000000000021</v>
          </cell>
        </row>
        <row r="7">
          <cell r="K7">
            <v>10.5</v>
          </cell>
        </row>
        <row r="8">
          <cell r="K8">
            <v>9.8000000000000025</v>
          </cell>
        </row>
        <row r="9">
          <cell r="K9">
            <v>10.3</v>
          </cell>
        </row>
        <row r="10">
          <cell r="K10">
            <v>8.2499999999999982</v>
          </cell>
        </row>
        <row r="11">
          <cell r="K11">
            <v>0</v>
          </cell>
        </row>
        <row r="12">
          <cell r="K12">
            <v>11.55</v>
          </cell>
        </row>
        <row r="13">
          <cell r="K13">
            <v>9.2500000000000036</v>
          </cell>
        </row>
        <row r="14">
          <cell r="K14">
            <v>10.600000000000005</v>
          </cell>
        </row>
        <row r="15">
          <cell r="K15">
            <v>9.5499999999999972</v>
          </cell>
        </row>
        <row r="16">
          <cell r="K16">
            <v>9.8499999999999979</v>
          </cell>
        </row>
        <row r="17">
          <cell r="K17">
            <v>9.6999999999999993</v>
          </cell>
        </row>
        <row r="18">
          <cell r="K18">
            <v>9.6499999999999986</v>
          </cell>
        </row>
      </sheetData>
      <sheetData sheetId="2">
        <row r="6">
          <cell r="K6">
            <v>8.3000000000000007</v>
          </cell>
        </row>
        <row r="7">
          <cell r="K7">
            <v>10.149999999999999</v>
          </cell>
        </row>
        <row r="8">
          <cell r="K8">
            <v>10.600000000000001</v>
          </cell>
        </row>
        <row r="9">
          <cell r="K9">
            <v>10.899999999999999</v>
          </cell>
        </row>
        <row r="10">
          <cell r="K10">
            <v>8.8499999999999979</v>
          </cell>
        </row>
        <row r="11">
          <cell r="K11">
            <v>8.2000000000000011</v>
          </cell>
        </row>
        <row r="12">
          <cell r="K12">
            <v>10.900000000000004</v>
          </cell>
        </row>
        <row r="13">
          <cell r="K13">
            <v>10.100000000000001</v>
          </cell>
        </row>
        <row r="14">
          <cell r="K14">
            <v>9.6000000000000032</v>
          </cell>
        </row>
        <row r="15">
          <cell r="K15">
            <v>9.5500000000000007</v>
          </cell>
        </row>
        <row r="16">
          <cell r="K16">
            <v>10.1</v>
          </cell>
        </row>
        <row r="17">
          <cell r="K17">
            <v>9.4500000000000011</v>
          </cell>
        </row>
        <row r="18">
          <cell r="K18">
            <v>8.5499999999999989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1"/>
  <sheetViews>
    <sheetView workbookViewId="0">
      <selection activeCell="B4" sqref="B4"/>
    </sheetView>
  </sheetViews>
  <sheetFormatPr defaultRowHeight="15" x14ac:dyDescent="0.25"/>
  <cols>
    <col min="1" max="1" width="4.7109375" customWidth="1"/>
    <col min="2" max="2" width="22.85546875" customWidth="1"/>
    <col min="3" max="3" width="6.7109375" style="1" customWidth="1"/>
    <col min="4" max="4" width="25.5703125" customWidth="1"/>
    <col min="5" max="5" width="10.85546875" customWidth="1"/>
    <col min="6" max="6" width="10" customWidth="1"/>
  </cols>
  <sheetData>
    <row r="1" spans="1:7" ht="21.75" customHeight="1" x14ac:dyDescent="0.25"/>
    <row r="2" spans="1:7" ht="15.75" x14ac:dyDescent="0.25">
      <c r="A2" s="31" t="s">
        <v>0</v>
      </c>
      <c r="B2" s="31"/>
      <c r="C2" s="31"/>
      <c r="D2" s="31"/>
      <c r="E2" s="31"/>
      <c r="F2" s="31"/>
      <c r="G2" s="31"/>
    </row>
    <row r="3" spans="1:7" s="3" customFormat="1" ht="8.25" customHeight="1" x14ac:dyDescent="0.25">
      <c r="A3" s="2"/>
      <c r="B3" s="2"/>
      <c r="C3" s="2"/>
      <c r="D3" s="2"/>
      <c r="E3" s="2"/>
      <c r="F3" s="2"/>
      <c r="G3" s="2"/>
    </row>
    <row r="4" spans="1:7" ht="10.5" customHeight="1" x14ac:dyDescent="0.25">
      <c r="A4" s="1"/>
      <c r="C4" s="4"/>
      <c r="D4" s="5"/>
      <c r="E4" s="6"/>
      <c r="F4" s="7"/>
      <c r="G4" s="8"/>
    </row>
    <row r="5" spans="1:7" ht="16.5" customHeight="1" x14ac:dyDescent="0.25">
      <c r="A5" s="9" t="s">
        <v>1</v>
      </c>
      <c r="B5" s="10" t="s">
        <v>2</v>
      </c>
      <c r="C5" s="11" t="s">
        <v>3</v>
      </c>
      <c r="D5" s="10" t="s">
        <v>4</v>
      </c>
      <c r="E5" s="11" t="s">
        <v>5</v>
      </c>
      <c r="F5" s="12" t="s">
        <v>6</v>
      </c>
      <c r="G5" s="12" t="s">
        <v>7</v>
      </c>
    </row>
    <row r="6" spans="1:7" ht="17.100000000000001" customHeight="1" x14ac:dyDescent="0.25">
      <c r="A6" s="13" t="s">
        <v>8</v>
      </c>
      <c r="B6" s="14" t="str">
        <f>[1]Startovka!B25</f>
        <v>Bendlová Daniela</v>
      </c>
      <c r="C6" s="15">
        <f>[1]Startovka!C25</f>
        <v>2010</v>
      </c>
      <c r="D6" s="14" t="str">
        <f>[1]Startovka!D25</f>
        <v>TJ Sokol Horní Jiřetín</v>
      </c>
      <c r="E6" s="16">
        <f>'[1]1sestava'!K25</f>
        <v>11.100000000000001</v>
      </c>
      <c r="F6" s="16">
        <f>'[1]1sestava'!L25</f>
        <v>0</v>
      </c>
      <c r="G6" s="17" t="s">
        <v>9</v>
      </c>
    </row>
    <row r="7" spans="1:7" ht="17.100000000000001" customHeight="1" x14ac:dyDescent="0.25">
      <c r="A7" s="13" t="s">
        <v>10</v>
      </c>
      <c r="B7" s="14" t="str">
        <f>[1]Startovka!B34</f>
        <v>Sedlmajerová Zuzana</v>
      </c>
      <c r="C7" s="15">
        <f>[1]Startovka!C34</f>
        <v>2011</v>
      </c>
      <c r="D7" s="14" t="str">
        <f>[1]Startovka!D34</f>
        <v>TJ VS Praha ZP</v>
      </c>
      <c r="E7" s="16">
        <f>'[1]1sestava'!K34</f>
        <v>10.650000000000002</v>
      </c>
      <c r="F7" s="16">
        <f>'[1]1sestava'!L34</f>
        <v>0</v>
      </c>
      <c r="G7" s="17" t="s">
        <v>11</v>
      </c>
    </row>
    <row r="8" spans="1:7" ht="17.100000000000001" customHeight="1" x14ac:dyDescent="0.25">
      <c r="A8" s="13" t="s">
        <v>12</v>
      </c>
      <c r="B8" s="14" t="str">
        <f>[1]Startovka!B28</f>
        <v>Šepeláková Elisabeth</v>
      </c>
      <c r="C8" s="15">
        <f>[1]Startovka!C28</f>
        <v>2011</v>
      </c>
      <c r="D8" s="14" t="str">
        <f>[1]Startovka!D28</f>
        <v>SK GYM Chomutov</v>
      </c>
      <c r="E8" s="16">
        <f>'[1]1sestava'!K28</f>
        <v>10.45</v>
      </c>
      <c r="F8" s="16">
        <f>'[1]1sestava'!L28</f>
        <v>0</v>
      </c>
      <c r="G8" s="17" t="s">
        <v>13</v>
      </c>
    </row>
    <row r="9" spans="1:7" ht="17.100000000000001" customHeight="1" x14ac:dyDescent="0.25">
      <c r="A9" s="13" t="s">
        <v>14</v>
      </c>
      <c r="B9" s="14" t="str">
        <f>[1]Startovka!B9</f>
        <v>Veselá Kateřina</v>
      </c>
      <c r="C9" s="15">
        <f>[1]Startovka!C9</f>
        <v>2010</v>
      </c>
      <c r="D9" s="14" t="str">
        <f>[1]Startovka!D9</f>
        <v>SK GYM Chomutov</v>
      </c>
      <c r="E9" s="16">
        <f>'[1]1sestava'!K9</f>
        <v>10.200000000000001</v>
      </c>
      <c r="F9" s="16">
        <f>'[1]1sestava'!L9</f>
        <v>0</v>
      </c>
      <c r="G9" s="17" t="s">
        <v>14</v>
      </c>
    </row>
    <row r="10" spans="1:7" ht="17.100000000000001" customHeight="1" x14ac:dyDescent="0.25">
      <c r="A10" s="13" t="s">
        <v>11</v>
      </c>
      <c r="B10" s="14" t="str">
        <f>[1]Startovka!B7</f>
        <v xml:space="preserve">Frydrychová Daniela </v>
      </c>
      <c r="C10" s="15">
        <f>[1]Startovka!C7</f>
        <v>2012</v>
      </c>
      <c r="D10" s="14" t="str">
        <f>[1]Startovka!D7</f>
        <v>TJ VS Praha ZP</v>
      </c>
      <c r="E10" s="16">
        <f>'[1]1sestava'!K7</f>
        <v>9.6499999999999986</v>
      </c>
      <c r="F10" s="16">
        <f>'[1]1sestava'!L7</f>
        <v>0</v>
      </c>
      <c r="G10" s="17" t="s">
        <v>15</v>
      </c>
    </row>
    <row r="11" spans="1:7" ht="17.100000000000001" customHeight="1" x14ac:dyDescent="0.25">
      <c r="A11" s="13" t="s">
        <v>16</v>
      </c>
      <c r="B11" s="14" t="str">
        <f>[1]Startovka!B30</f>
        <v>Kučerová Michaela</v>
      </c>
      <c r="C11" s="15">
        <f>[1]Startovka!C30</f>
        <v>2011</v>
      </c>
      <c r="D11" s="14" t="str">
        <f>[1]Startovka!D30</f>
        <v>SK GYM Chomutov</v>
      </c>
      <c r="E11" s="16">
        <f>'[1]1sestava'!K30</f>
        <v>9.5999999999999979</v>
      </c>
      <c r="F11" s="16">
        <f>'[1]1sestava'!L30</f>
        <v>0</v>
      </c>
      <c r="G11" s="17" t="s">
        <v>17</v>
      </c>
    </row>
    <row r="12" spans="1:7" ht="17.100000000000001" customHeight="1" x14ac:dyDescent="0.25">
      <c r="A12" s="13" t="s">
        <v>13</v>
      </c>
      <c r="B12" s="14" t="str">
        <f>[1]Startovka!B8</f>
        <v>Hečková Julie</v>
      </c>
      <c r="C12" s="15">
        <f>[1]Startovka!C8</f>
        <v>2010</v>
      </c>
      <c r="D12" s="14" t="str">
        <f>[1]Startovka!D8</f>
        <v>TJ Sokol Ústí nad Labem</v>
      </c>
      <c r="E12" s="16">
        <f>'[1]1sestava'!K8</f>
        <v>9.35</v>
      </c>
      <c r="F12" s="16">
        <f>'[1]1sestava'!L8</f>
        <v>0</v>
      </c>
      <c r="G12" s="17" t="s">
        <v>18</v>
      </c>
    </row>
    <row r="13" spans="1:7" ht="17.100000000000001" customHeight="1" x14ac:dyDescent="0.25">
      <c r="A13" s="13" t="s">
        <v>19</v>
      </c>
      <c r="B13" s="14" t="str">
        <f>[1]Startovka!B29</f>
        <v>Khýnová Karolína</v>
      </c>
      <c r="C13" s="15">
        <f>[1]Startovka!C29</f>
        <v>2010</v>
      </c>
      <c r="D13" s="14" t="str">
        <f>[1]Startovka!D29</f>
        <v>TJ Žatec</v>
      </c>
      <c r="E13" s="16">
        <f>'[1]1sestava'!K29</f>
        <v>9.1499999999999986</v>
      </c>
      <c r="F13" s="16">
        <f>'[1]1sestava'!L29</f>
        <v>0</v>
      </c>
      <c r="G13" s="17" t="s">
        <v>20</v>
      </c>
    </row>
    <row r="14" spans="1:7" ht="17.100000000000001" customHeight="1" x14ac:dyDescent="0.25">
      <c r="A14" s="13" t="s">
        <v>15</v>
      </c>
      <c r="B14" s="14" t="str">
        <f>[1]Startovka!B10</f>
        <v>Motejlková Tereza</v>
      </c>
      <c r="C14" s="15">
        <f>[1]Startovka!C10</f>
        <v>2011</v>
      </c>
      <c r="D14" s="14" t="str">
        <f>[1]Startovka!D10</f>
        <v>TJ Sokol Jablonec nad Nisou</v>
      </c>
      <c r="E14" s="16">
        <f>'[1]1sestava'!K10</f>
        <v>8.9999999999999982</v>
      </c>
      <c r="F14" s="16">
        <f>'[1]1sestava'!L10</f>
        <v>0</v>
      </c>
      <c r="G14" s="17" t="s">
        <v>21</v>
      </c>
    </row>
    <row r="15" spans="1:7" ht="17.100000000000001" customHeight="1" x14ac:dyDescent="0.25">
      <c r="A15" s="13" t="s">
        <v>20</v>
      </c>
      <c r="B15" s="14" t="str">
        <f>[1]Startovka!B13</f>
        <v>Machačná Eliška</v>
      </c>
      <c r="C15" s="15">
        <f>[1]Startovka!C13</f>
        <v>2010</v>
      </c>
      <c r="D15" s="14" t="str">
        <f>[1]Startovka!D13</f>
        <v>SK MG Plzeň Bolevec</v>
      </c>
      <c r="E15" s="16">
        <f>'[1]1sestava'!K13</f>
        <v>8.9499999999999993</v>
      </c>
      <c r="F15" s="16">
        <f>'[1]1sestava'!L13</f>
        <v>0</v>
      </c>
      <c r="G15" s="17" t="s">
        <v>22</v>
      </c>
    </row>
    <row r="16" spans="1:7" ht="17.100000000000001" customHeight="1" x14ac:dyDescent="0.25">
      <c r="A16" s="13" t="s">
        <v>17</v>
      </c>
      <c r="B16" s="14" t="str">
        <f>[1]Startovka!B11</f>
        <v>Divišová Nelly Marie</v>
      </c>
      <c r="C16" s="15">
        <f>[1]Startovka!C11</f>
        <v>2011</v>
      </c>
      <c r="D16" s="14" t="str">
        <f>[1]Startovka!D11</f>
        <v>TJ Žatec</v>
      </c>
      <c r="E16" s="16">
        <f>'[1]1sestava'!K11</f>
        <v>8.9</v>
      </c>
      <c r="F16" s="16">
        <f>'[1]1sestava'!L11</f>
        <v>0</v>
      </c>
      <c r="G16" s="17" t="s">
        <v>23</v>
      </c>
    </row>
    <row r="17" spans="1:7" ht="17.100000000000001" customHeight="1" x14ac:dyDescent="0.25">
      <c r="A17" s="13" t="s">
        <v>24</v>
      </c>
      <c r="B17" s="14" t="str">
        <f>[1]Startovka!B19</f>
        <v>Vaňkátová Monika</v>
      </c>
      <c r="C17" s="15">
        <f>[1]Startovka!C19</f>
        <v>2010</v>
      </c>
      <c r="D17" s="14" t="str">
        <f>[1]Startovka!D19</f>
        <v>TJ Žatec</v>
      </c>
      <c r="E17" s="16">
        <f>'[1]1sestava'!K19</f>
        <v>8.75</v>
      </c>
      <c r="F17" s="16">
        <f>'[1]1sestava'!L19</f>
        <v>0</v>
      </c>
      <c r="G17" s="17" t="s">
        <v>25</v>
      </c>
    </row>
    <row r="18" spans="1:7" ht="17.100000000000001" customHeight="1" x14ac:dyDescent="0.25">
      <c r="A18" s="13" t="s">
        <v>18</v>
      </c>
      <c r="B18" s="14" t="str">
        <f>[1]Startovka!B12</f>
        <v>Špitalská Natálie</v>
      </c>
      <c r="C18" s="15">
        <f>[1]Startovka!C12</f>
        <v>2011</v>
      </c>
      <c r="D18" s="14" t="str">
        <f>[1]Startovka!D12</f>
        <v>GSK Ústí nad Labem</v>
      </c>
      <c r="E18" s="16">
        <f>'[1]1sestava'!K12</f>
        <v>8.5</v>
      </c>
      <c r="F18" s="16">
        <f>'[1]1sestava'!L12</f>
        <v>0</v>
      </c>
      <c r="G18" s="17" t="s">
        <v>26</v>
      </c>
    </row>
    <row r="19" spans="1:7" ht="17.100000000000001" customHeight="1" x14ac:dyDescent="0.25">
      <c r="A19" s="13" t="s">
        <v>27</v>
      </c>
      <c r="B19" s="14" t="str">
        <f>[1]Startovka!B31</f>
        <v>Kekrt Chiara Nella</v>
      </c>
      <c r="C19" s="15">
        <f>[1]Startovka!C31</f>
        <v>2012</v>
      </c>
      <c r="D19" s="14" t="str">
        <f>[1]Startovka!D31</f>
        <v>TJ VS Praha ZP</v>
      </c>
      <c r="E19" s="16">
        <f>'[1]1sestava'!K31</f>
        <v>8.1000000000000014</v>
      </c>
      <c r="F19" s="16">
        <f>'[1]1sestava'!L31</f>
        <v>0</v>
      </c>
      <c r="G19" s="17" t="s">
        <v>24</v>
      </c>
    </row>
    <row r="20" spans="1:7" ht="17.100000000000001" customHeight="1" x14ac:dyDescent="0.25">
      <c r="A20" s="13" t="s">
        <v>28</v>
      </c>
      <c r="B20" s="14" t="str">
        <f>[1]Startovka!B24</f>
        <v>Charvátová Tereza</v>
      </c>
      <c r="C20" s="15">
        <f>[1]Startovka!C24</f>
        <v>2010</v>
      </c>
      <c r="D20" s="14" t="str">
        <f>[1]Startovka!D24</f>
        <v>TJ Sokol Ústí nad Labem</v>
      </c>
      <c r="E20" s="16">
        <f>'[1]1sestava'!K24</f>
        <v>8.1000000000000014</v>
      </c>
      <c r="F20" s="16">
        <f>'[1]1sestava'!L24</f>
        <v>0</v>
      </c>
      <c r="G20" s="17" t="s">
        <v>29</v>
      </c>
    </row>
    <row r="21" spans="1:7" ht="17.100000000000001" customHeight="1" x14ac:dyDescent="0.25">
      <c r="A21" s="13" t="s">
        <v>30</v>
      </c>
      <c r="B21" s="14" t="str">
        <f>[1]Startovka!B27</f>
        <v>Grunfeldová Julie</v>
      </c>
      <c r="C21" s="15">
        <f>[1]Startovka!C27</f>
        <v>2011</v>
      </c>
      <c r="D21" s="14" t="str">
        <f>[1]Startovka!D27</f>
        <v>TJ Sokol Jablonec nad Nisou</v>
      </c>
      <c r="E21" s="16">
        <f>'[1]1sestava'!K27</f>
        <v>7.95</v>
      </c>
      <c r="F21" s="16">
        <f>'[1]1sestava'!L27</f>
        <v>0</v>
      </c>
      <c r="G21" s="17" t="s">
        <v>31</v>
      </c>
    </row>
    <row r="22" spans="1:7" ht="17.100000000000001" customHeight="1" x14ac:dyDescent="0.25">
      <c r="A22" s="13" t="s">
        <v>32</v>
      </c>
      <c r="B22" s="14" t="str">
        <f>[1]Startovka!B23</f>
        <v>Marková Viktorie</v>
      </c>
      <c r="C22" s="15">
        <f>[1]Startovka!C23</f>
        <v>2010</v>
      </c>
      <c r="D22" s="14" t="str">
        <f>[1]Startovka!D23</f>
        <v>GSK Ústí nad Labem</v>
      </c>
      <c r="E22" s="16">
        <f>'[1]1sestava'!K23</f>
        <v>7.7000000000000011</v>
      </c>
      <c r="F22" s="16">
        <f>'[1]1sestava'!L23</f>
        <v>0</v>
      </c>
      <c r="G22" s="17" t="s">
        <v>33</v>
      </c>
    </row>
    <row r="23" spans="1:7" ht="17.100000000000001" customHeight="1" x14ac:dyDescent="0.25">
      <c r="A23" s="13" t="s">
        <v>9</v>
      </c>
      <c r="B23" s="14" t="str">
        <f>[1]Startovka!B6</f>
        <v>Čelustková Vanessa</v>
      </c>
      <c r="C23" s="15">
        <f>[1]Startovka!C6</f>
        <v>2010</v>
      </c>
      <c r="D23" s="14" t="str">
        <f>[1]Startovka!D6</f>
        <v>SK MG Plzeň Bolevec</v>
      </c>
      <c r="E23" s="16">
        <f>'[1]1sestava'!K6</f>
        <v>7.6999999999999975</v>
      </c>
      <c r="F23" s="16">
        <f>'[1]1sestava'!L6</f>
        <v>0</v>
      </c>
      <c r="G23" s="17" t="s">
        <v>32</v>
      </c>
    </row>
    <row r="24" spans="1:7" ht="17.100000000000001" customHeight="1" x14ac:dyDescent="0.25">
      <c r="A24" s="13" t="s">
        <v>33</v>
      </c>
      <c r="B24" s="14" t="str">
        <f>[1]Startovka!B22</f>
        <v>Haberová Emilie</v>
      </c>
      <c r="C24" s="15">
        <f>[1]Startovka!C22</f>
        <v>2010</v>
      </c>
      <c r="D24" s="14" t="str">
        <f>[1]Startovka!D22</f>
        <v>SK MG Plzeň Bolevec</v>
      </c>
      <c r="E24" s="16">
        <f>'[1]1sestava'!K22</f>
        <v>7.6499999999999995</v>
      </c>
      <c r="F24" s="16">
        <f>'[1]1sestava'!L22</f>
        <v>0</v>
      </c>
      <c r="G24" s="17" t="s">
        <v>28</v>
      </c>
    </row>
    <row r="25" spans="1:7" ht="17.100000000000001" customHeight="1" x14ac:dyDescent="0.25">
      <c r="A25" s="13" t="s">
        <v>22</v>
      </c>
      <c r="B25" s="14" t="str">
        <f>[1]Startovka!B15</f>
        <v>Fajglová Ema</v>
      </c>
      <c r="C25" s="15">
        <f>[1]Startovka!C15</f>
        <v>2011</v>
      </c>
      <c r="D25" s="14" t="str">
        <f>[1]Startovka!D15</f>
        <v>TJ Sokol Jablonec nad Nisou</v>
      </c>
      <c r="E25" s="16">
        <f>'[1]1sestava'!K15</f>
        <v>7.549999999999998</v>
      </c>
      <c r="F25" s="16">
        <f>'[1]1sestava'!L15</f>
        <v>0</v>
      </c>
      <c r="G25" s="17" t="s">
        <v>8</v>
      </c>
    </row>
    <row r="26" spans="1:7" ht="17.100000000000001" customHeight="1" x14ac:dyDescent="0.25">
      <c r="A26" s="13" t="s">
        <v>26</v>
      </c>
      <c r="B26" s="14" t="str">
        <f>[1]Startovka!B18</f>
        <v>Veselá Pavlína</v>
      </c>
      <c r="C26" s="15">
        <f>[1]Startovka!C18</f>
        <v>2012</v>
      </c>
      <c r="D26" s="14" t="str">
        <f>[1]Startovka!D18</f>
        <v>TJ VS Praha ZP</v>
      </c>
      <c r="E26" s="16">
        <f>'[1]1sestava'!K18</f>
        <v>7.2500000000000009</v>
      </c>
      <c r="F26" s="16">
        <f>'[1]1sestava'!L18</f>
        <v>0</v>
      </c>
      <c r="G26" s="17" t="s">
        <v>34</v>
      </c>
    </row>
    <row r="27" spans="1:7" ht="17.100000000000001" customHeight="1" x14ac:dyDescent="0.25">
      <c r="A27" s="13" t="s">
        <v>34</v>
      </c>
      <c r="B27" s="14" t="str">
        <f>[1]Startovka!B26</f>
        <v>Cidlinová Barbora</v>
      </c>
      <c r="C27" s="15">
        <f>[1]Startovka!C26</f>
        <v>2010</v>
      </c>
      <c r="D27" s="14" t="str">
        <f>[1]Startovka!D26</f>
        <v>GSK Ústí nad Labem</v>
      </c>
      <c r="E27" s="16">
        <f>'[1]1sestava'!K26</f>
        <v>6.1999999999999993</v>
      </c>
      <c r="F27" s="16">
        <f>'[1]1sestava'!L26</f>
        <v>0</v>
      </c>
      <c r="G27" s="17" t="s">
        <v>30</v>
      </c>
    </row>
    <row r="28" spans="1:7" ht="17.100000000000001" customHeight="1" x14ac:dyDescent="0.25">
      <c r="A28" s="13" t="s">
        <v>21</v>
      </c>
      <c r="B28" s="14" t="str">
        <f>[1]Startovka!B14</f>
        <v>Paurová Karolína</v>
      </c>
      <c r="C28" s="15">
        <f>[1]Startovka!C14</f>
        <v>2010</v>
      </c>
      <c r="D28" s="14" t="str">
        <f>[1]Startovka!D14</f>
        <v>GSK Ústí nad Labem</v>
      </c>
      <c r="E28" s="16">
        <f>'[1]1sestava'!K14</f>
        <v>5.2499999999999982</v>
      </c>
      <c r="F28" s="16">
        <f>'[1]1sestava'!L14</f>
        <v>0</v>
      </c>
      <c r="G28" s="17" t="s">
        <v>12</v>
      </c>
    </row>
    <row r="29" spans="1:7" x14ac:dyDescent="0.25">
      <c r="A29" s="18"/>
      <c r="B29" s="19"/>
      <c r="C29" s="20"/>
      <c r="D29" s="19"/>
      <c r="E29" s="21"/>
      <c r="F29" s="21"/>
      <c r="G29" s="22"/>
    </row>
    <row r="30" spans="1:7" x14ac:dyDescent="0.25">
      <c r="A30" s="23"/>
      <c r="B30" s="23"/>
      <c r="C30" s="24"/>
      <c r="D30" s="32" t="s">
        <v>41</v>
      </c>
      <c r="E30" s="32"/>
      <c r="F30" s="32"/>
      <c r="G30" s="32"/>
    </row>
    <row r="31" spans="1:7" x14ac:dyDescent="0.25">
      <c r="A31" s="23"/>
      <c r="B31" s="23"/>
      <c r="C31" s="24"/>
      <c r="D31" s="23"/>
      <c r="E31" s="23"/>
      <c r="F31" s="23"/>
      <c r="G31" s="23"/>
    </row>
  </sheetData>
  <mergeCells count="2">
    <mergeCell ref="A2:G2"/>
    <mergeCell ref="D30:G30"/>
  </mergeCells>
  <pageMargins left="0.25" right="0.25" top="0.75" bottom="0.75" header="0.3" footer="0.3"/>
  <pageSetup paperSize="9" orientation="portrait" r:id="rId1"/>
  <headerFooter>
    <oddHeader>&amp;C&amp;"-,Tučné"&amp;16Ústecký pohárek&amp;RÚstí nad Labem
31.3.2019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1"/>
  <sheetViews>
    <sheetView workbookViewId="0">
      <selection activeCell="B10" sqref="B10"/>
    </sheetView>
  </sheetViews>
  <sheetFormatPr defaultRowHeight="15" x14ac:dyDescent="0.25"/>
  <cols>
    <col min="1" max="1" width="4.7109375" customWidth="1"/>
    <col min="2" max="2" width="22.85546875" customWidth="1"/>
    <col min="3" max="3" width="6.7109375" style="1" customWidth="1"/>
    <col min="4" max="4" width="25.5703125" customWidth="1"/>
    <col min="5" max="5" width="10.85546875" customWidth="1"/>
    <col min="6" max="7" width="10" customWidth="1"/>
  </cols>
  <sheetData>
    <row r="1" spans="1:8" ht="21.75" customHeight="1" x14ac:dyDescent="0.25"/>
    <row r="2" spans="1:8" ht="15.75" x14ac:dyDescent="0.25">
      <c r="A2" s="31" t="s">
        <v>51</v>
      </c>
      <c r="B2" s="31"/>
      <c r="C2" s="31"/>
      <c r="D2" s="31"/>
      <c r="E2" s="31"/>
      <c r="F2" s="31"/>
      <c r="G2" s="31"/>
      <c r="H2" s="31"/>
    </row>
    <row r="3" spans="1:8" s="3" customFormat="1" ht="8.25" customHeight="1" x14ac:dyDescent="0.25">
      <c r="A3" s="2"/>
      <c r="B3" s="2"/>
      <c r="C3" s="2"/>
      <c r="D3" s="2"/>
      <c r="E3" s="2"/>
      <c r="F3" s="2"/>
      <c r="G3" s="2"/>
      <c r="H3" s="2"/>
    </row>
    <row r="4" spans="1:8" ht="10.5" customHeight="1" x14ac:dyDescent="0.25">
      <c r="A4" s="1"/>
      <c r="C4" s="4"/>
      <c r="D4" s="5"/>
      <c r="E4" s="6"/>
      <c r="F4" s="7"/>
      <c r="G4" s="7"/>
      <c r="H4" s="8"/>
    </row>
    <row r="5" spans="1:8" ht="16.5" customHeight="1" x14ac:dyDescent="0.25">
      <c r="A5" s="9" t="s">
        <v>1</v>
      </c>
      <c r="B5" s="10" t="s">
        <v>2</v>
      </c>
      <c r="C5" s="11" t="s">
        <v>3</v>
      </c>
      <c r="D5" s="10" t="s">
        <v>4</v>
      </c>
      <c r="E5" s="11" t="s">
        <v>5</v>
      </c>
      <c r="F5" s="28" t="s">
        <v>43</v>
      </c>
      <c r="G5" s="12" t="s">
        <v>6</v>
      </c>
      <c r="H5" s="12" t="s">
        <v>7</v>
      </c>
    </row>
    <row r="6" spans="1:8" ht="17.100000000000001" customHeight="1" x14ac:dyDescent="0.25">
      <c r="A6" s="13" t="s">
        <v>18</v>
      </c>
      <c r="B6" s="14" t="str">
        <f>[10]Startovka!B12</f>
        <v>Ilavská Karolína</v>
      </c>
      <c r="C6" s="15">
        <f>[10]Startovka!C12</f>
        <v>2004</v>
      </c>
      <c r="D6" s="14" t="str">
        <f>[10]Startovka!D12</f>
        <v>TJ Sokol Horní Jiřetín</v>
      </c>
      <c r="E6" s="16">
        <f>'[10]1sestava'!K12</f>
        <v>11.000000000000004</v>
      </c>
      <c r="F6" s="16">
        <f>'[10]2sestava'!K12</f>
        <v>11.249999999999998</v>
      </c>
      <c r="G6" s="29">
        <f t="shared" ref="G6:G19" si="0">SUM(E6:F6)</f>
        <v>22.25</v>
      </c>
      <c r="H6" s="17" t="s">
        <v>9</v>
      </c>
    </row>
    <row r="7" spans="1:8" ht="17.100000000000001" customHeight="1" x14ac:dyDescent="0.25">
      <c r="A7" s="13" t="s">
        <v>20</v>
      </c>
      <c r="B7" s="30" t="str">
        <f>[10]Startovka!B13</f>
        <v>Musílková Eliška</v>
      </c>
      <c r="C7" s="15">
        <f>[10]Startovka!C13</f>
        <v>2003</v>
      </c>
      <c r="D7" s="14" t="str">
        <f>[10]Startovka!D13</f>
        <v>USK Slávie Ústí nad Labem</v>
      </c>
      <c r="E7" s="16">
        <f>'[10]1sestava'!K13</f>
        <v>10.799999999999999</v>
      </c>
      <c r="F7" s="16">
        <f>'[10]2sestava'!K13</f>
        <v>11.299999999999999</v>
      </c>
      <c r="G7" s="29">
        <f t="shared" si="0"/>
        <v>22.099999999999998</v>
      </c>
      <c r="H7" s="17" t="s">
        <v>11</v>
      </c>
    </row>
    <row r="8" spans="1:8" ht="17.100000000000001" customHeight="1" x14ac:dyDescent="0.25">
      <c r="A8" s="13" t="s">
        <v>24</v>
      </c>
      <c r="B8" s="30" t="str">
        <f>[10]Startovka!B19</f>
        <v>Volková Natálie</v>
      </c>
      <c r="C8" s="15">
        <f>[10]Startovka!C19</f>
        <v>2004</v>
      </c>
      <c r="D8" s="14" t="str">
        <f>[10]Startovka!D19</f>
        <v>USK Slávie Ústí nad Labem</v>
      </c>
      <c r="E8" s="16">
        <f>'[10]1sestava'!K19</f>
        <v>11.149999999999999</v>
      </c>
      <c r="F8" s="16">
        <f>'[10]2sestava'!K19</f>
        <v>10.850000000000001</v>
      </c>
      <c r="G8" s="29">
        <f t="shared" si="0"/>
        <v>22</v>
      </c>
      <c r="H8" s="17" t="s">
        <v>13</v>
      </c>
    </row>
    <row r="9" spans="1:8" ht="17.100000000000001" customHeight="1" x14ac:dyDescent="0.25">
      <c r="A9" s="13" t="s">
        <v>13</v>
      </c>
      <c r="B9" s="14" t="str">
        <f>[10]Startovka!B8</f>
        <v>Leichnerová Aneta</v>
      </c>
      <c r="C9" s="15">
        <f>[10]Startovka!C8</f>
        <v>2005</v>
      </c>
      <c r="D9" s="14" t="str">
        <f>[10]Startovka!D8</f>
        <v>TJ Sokol Horní Jiřetín</v>
      </c>
      <c r="E9" s="16">
        <f>'[10]1sestava'!K8</f>
        <v>10</v>
      </c>
      <c r="F9" s="16">
        <f>'[10]2sestava'!K8</f>
        <v>10.849999999999998</v>
      </c>
      <c r="G9" s="29">
        <f t="shared" si="0"/>
        <v>20.849999999999998</v>
      </c>
      <c r="H9" s="17" t="s">
        <v>14</v>
      </c>
    </row>
    <row r="10" spans="1:8" ht="17.100000000000001" customHeight="1" x14ac:dyDescent="0.25">
      <c r="A10" s="13" t="s">
        <v>11</v>
      </c>
      <c r="B10" s="30" t="str">
        <f>[10]Startovka!B7</f>
        <v>Mouchová Karolína</v>
      </c>
      <c r="C10" s="15">
        <f>[10]Startovka!C7</f>
        <v>2004</v>
      </c>
      <c r="D10" s="14" t="str">
        <f>[10]Startovka!D7</f>
        <v>USK Slávie Ústí nad Labem</v>
      </c>
      <c r="E10" s="16">
        <f>'[10]1sestava'!K7</f>
        <v>10.249999999999998</v>
      </c>
      <c r="F10" s="16">
        <f>'[10]2sestava'!K7</f>
        <v>10.600000000000001</v>
      </c>
      <c r="G10" s="29">
        <f t="shared" si="0"/>
        <v>20.85</v>
      </c>
      <c r="H10" s="17" t="s">
        <v>15</v>
      </c>
    </row>
    <row r="11" spans="1:8" ht="17.100000000000001" customHeight="1" x14ac:dyDescent="0.25">
      <c r="A11" s="13" t="s">
        <v>26</v>
      </c>
      <c r="B11" s="14" t="str">
        <f>[10]Startovka!B18</f>
        <v>Čakurdová Ema</v>
      </c>
      <c r="C11" s="15">
        <f>[10]Startovka!C18</f>
        <v>2004</v>
      </c>
      <c r="D11" s="14" t="str">
        <f>[10]Startovka!D18</f>
        <v>TJ SPKV Praha</v>
      </c>
      <c r="E11" s="16">
        <f>'[10]1sestava'!K18</f>
        <v>9.9499999999999993</v>
      </c>
      <c r="F11" s="16">
        <f>'[10]2sestava'!K18</f>
        <v>10.750000000000004</v>
      </c>
      <c r="G11" s="29">
        <f t="shared" si="0"/>
        <v>20.700000000000003</v>
      </c>
      <c r="H11" s="17" t="s">
        <v>17</v>
      </c>
    </row>
    <row r="12" spans="1:8" ht="17.100000000000001" customHeight="1" x14ac:dyDescent="0.25">
      <c r="A12" s="13" t="s">
        <v>9</v>
      </c>
      <c r="B12" s="14" t="str">
        <f>[10]Startovka!B6</f>
        <v>Tamarová Karolína</v>
      </c>
      <c r="C12" s="15">
        <f>[10]Startovka!C6</f>
        <v>2004</v>
      </c>
      <c r="D12" s="14" t="str">
        <f>[10]Startovka!D6</f>
        <v>TJ SPKV Praha</v>
      </c>
      <c r="E12" s="16">
        <f>'[10]1sestava'!K6</f>
        <v>10.100000000000001</v>
      </c>
      <c r="F12" s="16">
        <f>'[10]2sestava'!K6</f>
        <v>10.449999999999998</v>
      </c>
      <c r="G12" s="29">
        <f t="shared" si="0"/>
        <v>20.549999999999997</v>
      </c>
      <c r="H12" s="17" t="s">
        <v>18</v>
      </c>
    </row>
    <row r="13" spans="1:8" ht="17.100000000000001" customHeight="1" x14ac:dyDescent="0.25">
      <c r="A13" s="13" t="s">
        <v>14</v>
      </c>
      <c r="B13" s="14" t="str">
        <f>[10]Startovka!B9</f>
        <v xml:space="preserve">Věchtová Elena </v>
      </c>
      <c r="C13" s="15">
        <f>[10]Startovka!C9</f>
        <v>2005</v>
      </c>
      <c r="D13" s="14" t="str">
        <f>[10]Startovka!D9</f>
        <v>MG Liberec</v>
      </c>
      <c r="E13" s="16">
        <f>'[10]1sestava'!K9</f>
        <v>9.5</v>
      </c>
      <c r="F13" s="16">
        <f>'[10]2sestava'!K9</f>
        <v>10.649999999999999</v>
      </c>
      <c r="G13" s="29">
        <f t="shared" si="0"/>
        <v>20.149999999999999</v>
      </c>
      <c r="H13" s="17" t="s">
        <v>20</v>
      </c>
    </row>
    <row r="14" spans="1:8" ht="17.100000000000001" customHeight="1" x14ac:dyDescent="0.25">
      <c r="A14" s="13" t="s">
        <v>25</v>
      </c>
      <c r="B14" s="14" t="str">
        <f>[10]Startovka!B17</f>
        <v>Sigmundová Adéla</v>
      </c>
      <c r="C14" s="15">
        <f>[10]Startovka!C17</f>
        <v>2004</v>
      </c>
      <c r="D14" s="14" t="str">
        <f>[10]Startovka!D17</f>
        <v>TJ Sokol Horní Jiřetín</v>
      </c>
      <c r="E14" s="16">
        <f>'[10]1sestava'!K17</f>
        <v>9.5500000000000007</v>
      </c>
      <c r="F14" s="16">
        <f>'[10]2sestava'!K17</f>
        <v>9.7000000000000028</v>
      </c>
      <c r="G14" s="29">
        <f t="shared" si="0"/>
        <v>19.250000000000004</v>
      </c>
      <c r="H14" s="17" t="s">
        <v>21</v>
      </c>
    </row>
    <row r="15" spans="1:8" ht="17.100000000000001" customHeight="1" x14ac:dyDescent="0.25">
      <c r="A15" s="13" t="s">
        <v>23</v>
      </c>
      <c r="B15" s="14" t="str">
        <f>[10]Startovka!B16</f>
        <v>Heinzová Anežka</v>
      </c>
      <c r="C15" s="15">
        <f>[10]Startovka!C16</f>
        <v>2005</v>
      </c>
      <c r="D15" s="14" t="str">
        <f>[10]Startovka!D16</f>
        <v>TJ Kyje Praha 14</v>
      </c>
      <c r="E15" s="16">
        <f>'[10]1sestava'!K16</f>
        <v>8.5500000000000007</v>
      </c>
      <c r="F15" s="16">
        <f>'[10]2sestava'!K16</f>
        <v>8.8000000000000007</v>
      </c>
      <c r="G15" s="29">
        <f t="shared" si="0"/>
        <v>17.350000000000001</v>
      </c>
      <c r="H15" s="17" t="s">
        <v>22</v>
      </c>
    </row>
    <row r="16" spans="1:8" ht="17.100000000000001" customHeight="1" x14ac:dyDescent="0.25">
      <c r="A16" s="13" t="s">
        <v>17</v>
      </c>
      <c r="B16" s="14" t="str">
        <f>[10]Startovka!B11</f>
        <v>Lara Emma</v>
      </c>
      <c r="C16" s="15">
        <f>[10]Startovka!C11</f>
        <v>2005</v>
      </c>
      <c r="D16" s="14" t="str">
        <f>[10]Startovka!D11</f>
        <v>TJ SPKV Praha</v>
      </c>
      <c r="E16" s="16">
        <f>'[10]1sestava'!K11</f>
        <v>8.6000000000000014</v>
      </c>
      <c r="F16" s="16">
        <f>'[10]2sestava'!K11</f>
        <v>8.35</v>
      </c>
      <c r="G16" s="29">
        <f t="shared" si="0"/>
        <v>16.950000000000003</v>
      </c>
      <c r="H16" s="17" t="s">
        <v>23</v>
      </c>
    </row>
    <row r="17" spans="1:8" ht="17.100000000000001" customHeight="1" x14ac:dyDescent="0.25">
      <c r="A17" s="13" t="s">
        <v>15</v>
      </c>
      <c r="B17" s="14" t="str">
        <f>[10]Startovka!B10</f>
        <v>Prelová Andrea</v>
      </c>
      <c r="C17" s="15">
        <f>[10]Startovka!C10</f>
        <v>2005</v>
      </c>
      <c r="D17" s="14" t="str">
        <f>[10]Startovka!D10</f>
        <v>TJ Kyje Praha 14</v>
      </c>
      <c r="E17" s="16">
        <f>'[10]1sestava'!K10</f>
        <v>7.799999999999998</v>
      </c>
      <c r="F17" s="16">
        <f>'[10]2sestava'!K10</f>
        <v>8.5500000000000007</v>
      </c>
      <c r="G17" s="29">
        <f t="shared" si="0"/>
        <v>16.349999999999998</v>
      </c>
      <c r="H17" s="17" t="s">
        <v>25</v>
      </c>
    </row>
    <row r="18" spans="1:8" ht="17.100000000000001" customHeight="1" x14ac:dyDescent="0.25">
      <c r="A18" s="13" t="s">
        <v>22</v>
      </c>
      <c r="B18" s="14" t="str">
        <f>[10]Startovka!B15</f>
        <v>Šebková Antonie</v>
      </c>
      <c r="C18" s="15">
        <f>[10]Startovka!C15</f>
        <v>2005</v>
      </c>
      <c r="D18" s="14" t="str">
        <f>[10]Startovka!D15</f>
        <v>MG Liberec</v>
      </c>
      <c r="E18" s="16">
        <f>'[10]1sestava'!K15</f>
        <v>8.5500000000000025</v>
      </c>
      <c r="F18" s="16">
        <f>'[10]2sestava'!K15</f>
        <v>7.6000000000000005</v>
      </c>
      <c r="G18" s="29">
        <f t="shared" si="0"/>
        <v>16.150000000000002</v>
      </c>
      <c r="H18" s="17" t="s">
        <v>26</v>
      </c>
    </row>
    <row r="19" spans="1:8" ht="17.100000000000001" customHeight="1" x14ac:dyDescent="0.25">
      <c r="A19" s="13" t="s">
        <v>29</v>
      </c>
      <c r="B19" s="14" t="str">
        <f>[10]Startovka!B20</f>
        <v>Charouzková Kateřina</v>
      </c>
      <c r="C19" s="15">
        <f>[10]Startovka!C20</f>
        <v>2005</v>
      </c>
      <c r="D19" s="14" t="str">
        <f>[10]Startovka!D20</f>
        <v>TJ Kyje Praha 14</v>
      </c>
      <c r="E19" s="16">
        <f>'[10]1sestava'!K20</f>
        <v>6</v>
      </c>
      <c r="F19" s="16">
        <f>'[10]2sestava'!K20</f>
        <v>7.9</v>
      </c>
      <c r="G19" s="29">
        <f t="shared" si="0"/>
        <v>13.9</v>
      </c>
      <c r="H19" s="17" t="s">
        <v>24</v>
      </c>
    </row>
    <row r="21" spans="1:8" x14ac:dyDescent="0.25">
      <c r="E21" s="32" t="s">
        <v>41</v>
      </c>
      <c r="F21" s="32"/>
      <c r="G21" s="32"/>
      <c r="H21" s="32"/>
    </row>
  </sheetData>
  <mergeCells count="2">
    <mergeCell ref="A2:H2"/>
    <mergeCell ref="E21:H21"/>
  </mergeCells>
  <pageMargins left="0.7" right="0.7" top="0.78740157499999996" bottom="0.78740157499999996" header="0.3" footer="0.3"/>
  <pageSetup paperSize="9" orientation="landscape" r:id="rId1"/>
  <headerFooter>
    <oddHeader>&amp;C&amp;"-,Tučné"&amp;16Ústecký pohárek&amp;RÚstí nad Labem
31.3.2019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5"/>
  <sheetViews>
    <sheetView workbookViewId="0">
      <selection activeCell="D27" sqref="D27"/>
    </sheetView>
  </sheetViews>
  <sheetFormatPr defaultRowHeight="15" x14ac:dyDescent="0.25"/>
  <cols>
    <col min="1" max="1" width="4.7109375" customWidth="1"/>
    <col min="2" max="2" width="22.85546875" customWidth="1"/>
    <col min="3" max="3" width="6.7109375" style="1" customWidth="1"/>
    <col min="4" max="4" width="25.5703125" customWidth="1"/>
    <col min="5" max="5" width="10.85546875" customWidth="1"/>
    <col min="6" max="7" width="10" customWidth="1"/>
  </cols>
  <sheetData>
    <row r="1" spans="1:8" ht="21.75" customHeight="1" x14ac:dyDescent="0.25"/>
    <row r="2" spans="1:8" ht="15.75" x14ac:dyDescent="0.25">
      <c r="A2" s="31" t="s">
        <v>52</v>
      </c>
      <c r="B2" s="31"/>
      <c r="C2" s="31"/>
      <c r="D2" s="31"/>
      <c r="E2" s="31"/>
      <c r="F2" s="31"/>
      <c r="G2" s="31"/>
      <c r="H2" s="31"/>
    </row>
    <row r="3" spans="1:8" s="3" customFormat="1" ht="8.25" customHeight="1" x14ac:dyDescent="0.25">
      <c r="A3" s="2"/>
      <c r="B3" s="2"/>
      <c r="C3" s="2"/>
      <c r="D3" s="2"/>
      <c r="E3" s="2"/>
      <c r="F3" s="2"/>
      <c r="G3" s="2"/>
      <c r="H3" s="2"/>
    </row>
    <row r="4" spans="1:8" ht="10.5" customHeight="1" x14ac:dyDescent="0.25">
      <c r="A4" s="1"/>
      <c r="C4" s="4"/>
      <c r="D4" s="5"/>
      <c r="E4" s="6"/>
      <c r="F4" s="7"/>
      <c r="G4" s="7"/>
      <c r="H4" s="8"/>
    </row>
    <row r="5" spans="1:8" ht="16.5" customHeight="1" x14ac:dyDescent="0.25">
      <c r="A5" s="9" t="s">
        <v>1</v>
      </c>
      <c r="B5" s="10" t="s">
        <v>2</v>
      </c>
      <c r="C5" s="11" t="s">
        <v>3</v>
      </c>
      <c r="D5" s="10" t="s">
        <v>4</v>
      </c>
      <c r="E5" s="11" t="s">
        <v>5</v>
      </c>
      <c r="F5" s="28" t="s">
        <v>43</v>
      </c>
      <c r="G5" s="12" t="s">
        <v>6</v>
      </c>
      <c r="H5" s="12" t="s">
        <v>7</v>
      </c>
    </row>
    <row r="6" spans="1:8" ht="17.100000000000001" customHeight="1" x14ac:dyDescent="0.25">
      <c r="A6" s="13" t="s">
        <v>11</v>
      </c>
      <c r="B6" s="30" t="str">
        <f>[11]Startovka!B7</f>
        <v>Křesánková Kateřina</v>
      </c>
      <c r="C6" s="15">
        <f>[11]Startovka!C7</f>
        <v>2000</v>
      </c>
      <c r="D6" s="14" t="str">
        <f>[11]Startovka!D7</f>
        <v>USK Slávie Ústí nad Labem</v>
      </c>
      <c r="E6" s="16">
        <f>'[11]1sestava'!K7</f>
        <v>11.75</v>
      </c>
      <c r="F6" s="16">
        <f>'[11]2sestava'!K7</f>
        <v>10.349999999999998</v>
      </c>
      <c r="G6" s="29">
        <f t="shared" ref="G6:G13" si="0">SUM(E6:F6)</f>
        <v>22.099999999999998</v>
      </c>
      <c r="H6" s="17" t="s">
        <v>9</v>
      </c>
    </row>
    <row r="7" spans="1:8" ht="17.100000000000001" customHeight="1" x14ac:dyDescent="0.25">
      <c r="A7" s="13" t="s">
        <v>14</v>
      </c>
      <c r="B7" s="14" t="str">
        <f>[11]Startovka!B9</f>
        <v>Auterská Denisa</v>
      </c>
      <c r="C7" s="15">
        <f>[11]Startovka!C9</f>
        <v>2000</v>
      </c>
      <c r="D7" s="14" t="str">
        <f>[11]Startovka!D9</f>
        <v>TJ Gymdance Plzeň</v>
      </c>
      <c r="E7" s="16">
        <f>'[11]1sestava'!K9</f>
        <v>9.8499999999999961</v>
      </c>
      <c r="F7" s="16">
        <f>'[11]2sestava'!K9</f>
        <v>10.200000000000003</v>
      </c>
      <c r="G7" s="29">
        <f t="shared" si="0"/>
        <v>20.049999999999997</v>
      </c>
      <c r="H7" s="17" t="s">
        <v>11</v>
      </c>
    </row>
    <row r="8" spans="1:8" ht="17.100000000000001" customHeight="1" x14ac:dyDescent="0.25">
      <c r="A8" s="13" t="s">
        <v>20</v>
      </c>
      <c r="B8" s="14" t="str">
        <f>[11]Startovka!B13</f>
        <v>Büttnerová Šárka</v>
      </c>
      <c r="C8" s="15">
        <f>[11]Startovka!C13</f>
        <v>2002</v>
      </c>
      <c r="D8" s="14" t="str">
        <f>[11]Startovka!D13</f>
        <v>TJ Sokol Horní Jiřetín</v>
      </c>
      <c r="E8" s="16">
        <f>'[11]1sestava'!K13</f>
        <v>9.4499999999999975</v>
      </c>
      <c r="F8" s="16">
        <f>'[11]2sestava'!K13</f>
        <v>10.199999999999999</v>
      </c>
      <c r="G8" s="29">
        <f t="shared" si="0"/>
        <v>19.649999999999999</v>
      </c>
      <c r="H8" s="17" t="s">
        <v>13</v>
      </c>
    </row>
    <row r="9" spans="1:8" ht="17.100000000000001" customHeight="1" x14ac:dyDescent="0.25">
      <c r="A9" s="13" t="s">
        <v>21</v>
      </c>
      <c r="B9" s="14" t="str">
        <f>[11]Startovka!B14</f>
        <v>Doležalová Jana</v>
      </c>
      <c r="C9" s="15">
        <f>[11]Startovka!C14</f>
        <v>2003</v>
      </c>
      <c r="D9" s="14" t="str">
        <f>[11]Startovka!D14</f>
        <v>TJ SPKV Praha</v>
      </c>
      <c r="E9" s="16">
        <f>'[11]1sestava'!K14</f>
        <v>10</v>
      </c>
      <c r="F9" s="16">
        <f>'[11]2sestava'!K14</f>
        <v>9.65</v>
      </c>
      <c r="G9" s="29">
        <f t="shared" si="0"/>
        <v>19.649999999999999</v>
      </c>
      <c r="H9" s="17" t="s">
        <v>14</v>
      </c>
    </row>
    <row r="10" spans="1:8" ht="17.100000000000001" customHeight="1" x14ac:dyDescent="0.25">
      <c r="A10" s="13" t="s">
        <v>18</v>
      </c>
      <c r="B10" s="30" t="str">
        <f>[11]Startovka!B12</f>
        <v>Vojáčková Veronika</v>
      </c>
      <c r="C10" s="15">
        <f>[11]Startovka!C12</f>
        <v>2003</v>
      </c>
      <c r="D10" s="14" t="str">
        <f>[11]Startovka!D12</f>
        <v>USK Slávie Ústí nad Labem</v>
      </c>
      <c r="E10" s="16">
        <f>'[11]1sestava'!K12</f>
        <v>9.6499999999999968</v>
      </c>
      <c r="F10" s="16">
        <f>'[11]2sestava'!K12</f>
        <v>9.8500000000000014</v>
      </c>
      <c r="G10" s="29">
        <f t="shared" si="0"/>
        <v>19.5</v>
      </c>
      <c r="H10" s="17" t="s">
        <v>15</v>
      </c>
    </row>
    <row r="11" spans="1:8" ht="17.100000000000001" customHeight="1" x14ac:dyDescent="0.25">
      <c r="A11" s="13" t="s">
        <v>15</v>
      </c>
      <c r="B11" s="14" t="str">
        <f>[11]Startovka!B10</f>
        <v>Baumanová Lenka</v>
      </c>
      <c r="C11" s="15">
        <f>[11]Startovka!C10</f>
        <v>1998</v>
      </c>
      <c r="D11" s="14" t="str">
        <f>[11]Startovka!D10</f>
        <v>TJ Kyje Praha 14</v>
      </c>
      <c r="E11" s="16">
        <f>'[11]1sestava'!K10</f>
        <v>9.6000000000000032</v>
      </c>
      <c r="F11" s="16">
        <f>'[11]2sestava'!K10</f>
        <v>8.85</v>
      </c>
      <c r="G11" s="29">
        <f t="shared" si="0"/>
        <v>18.450000000000003</v>
      </c>
      <c r="H11" s="17" t="s">
        <v>17</v>
      </c>
    </row>
    <row r="12" spans="1:8" ht="17.100000000000001" customHeight="1" x14ac:dyDescent="0.25">
      <c r="A12" s="13" t="s">
        <v>9</v>
      </c>
      <c r="B12" s="14" t="str">
        <f>[11]Startovka!B6</f>
        <v>Vorlíková Nela</v>
      </c>
      <c r="C12" s="15">
        <f>[11]Startovka!C6</f>
        <v>2003</v>
      </c>
      <c r="D12" s="14" t="str">
        <f>[11]Startovka!D6</f>
        <v>TJ Sokol Horní Jiřetín</v>
      </c>
      <c r="E12" s="16">
        <f>'[11]1sestava'!K6</f>
        <v>10.15</v>
      </c>
      <c r="F12" s="16">
        <f>'[11]2sestava'!K6</f>
        <v>8.0500000000000007</v>
      </c>
      <c r="G12" s="29">
        <f t="shared" si="0"/>
        <v>18.200000000000003</v>
      </c>
      <c r="H12" s="17" t="s">
        <v>18</v>
      </c>
    </row>
    <row r="13" spans="1:8" ht="17.100000000000001" customHeight="1" x14ac:dyDescent="0.25">
      <c r="A13" s="13" t="s">
        <v>13</v>
      </c>
      <c r="B13" s="14" t="str">
        <f>[11]Startovka!B8</f>
        <v>Pospíšilová Sabina</v>
      </c>
      <c r="C13" s="15">
        <f>[11]Startovka!C8</f>
        <v>2003</v>
      </c>
      <c r="D13" s="14" t="str">
        <f>[11]Startovka!D8</f>
        <v>TJ Sokol Pražský</v>
      </c>
      <c r="E13" s="16">
        <f>'[11]1sestava'!K8</f>
        <v>8.8999999999999986</v>
      </c>
      <c r="F13" s="16">
        <f>'[11]2sestava'!K8</f>
        <v>8.4499999999999975</v>
      </c>
      <c r="G13" s="29">
        <f t="shared" si="0"/>
        <v>17.349999999999994</v>
      </c>
      <c r="H13" s="17" t="s">
        <v>20</v>
      </c>
    </row>
    <row r="15" spans="1:8" x14ac:dyDescent="0.25">
      <c r="E15" s="32" t="s">
        <v>41</v>
      </c>
      <c r="F15" s="32"/>
      <c r="G15" s="32"/>
      <c r="H15" s="32"/>
    </row>
  </sheetData>
  <mergeCells count="2">
    <mergeCell ref="A2:H2"/>
    <mergeCell ref="E15:H15"/>
  </mergeCells>
  <pageMargins left="0.7" right="0.7" top="0.78740157499999996" bottom="0.78740157499999996" header="0.3" footer="0.3"/>
  <pageSetup paperSize="9" orientation="landscape" r:id="rId1"/>
  <headerFooter>
    <oddHeader>&amp;C&amp;"-,Tučné"&amp;16Ústecký pohárek&amp;RÚstí nad Labem
31.3.2019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2"/>
  <sheetViews>
    <sheetView workbookViewId="0">
      <selection activeCell="D32" sqref="D32:G32"/>
    </sheetView>
  </sheetViews>
  <sheetFormatPr defaultRowHeight="15" x14ac:dyDescent="0.25"/>
  <cols>
    <col min="1" max="1" width="4.7109375" customWidth="1"/>
    <col min="2" max="2" width="22.85546875" customWidth="1"/>
    <col min="3" max="3" width="6.7109375" style="1" customWidth="1"/>
    <col min="4" max="4" width="25.5703125" customWidth="1"/>
    <col min="5" max="5" width="10.85546875" customWidth="1"/>
    <col min="6" max="6" width="10" customWidth="1"/>
  </cols>
  <sheetData>
    <row r="1" spans="1:7" ht="21.75" customHeight="1" x14ac:dyDescent="0.25"/>
    <row r="2" spans="1:7" ht="15.75" x14ac:dyDescent="0.25">
      <c r="A2" s="31" t="s">
        <v>36</v>
      </c>
      <c r="B2" s="31"/>
      <c r="C2" s="31"/>
      <c r="D2" s="31"/>
      <c r="E2" s="31"/>
      <c r="F2" s="31"/>
      <c r="G2" s="31"/>
    </row>
    <row r="3" spans="1:7" s="3" customFormat="1" ht="8.25" customHeight="1" x14ac:dyDescent="0.25">
      <c r="A3" s="2"/>
      <c r="B3" s="2"/>
      <c r="C3" s="2"/>
      <c r="D3" s="2"/>
      <c r="E3" s="2"/>
      <c r="F3" s="2"/>
      <c r="G3" s="2"/>
    </row>
    <row r="4" spans="1:7" ht="10.5" customHeight="1" x14ac:dyDescent="0.25">
      <c r="A4" s="1"/>
      <c r="C4" s="4"/>
      <c r="D4" s="5"/>
      <c r="E4" s="6"/>
      <c r="F4" s="7"/>
      <c r="G4" s="8"/>
    </row>
    <row r="5" spans="1:7" ht="16.5" customHeight="1" x14ac:dyDescent="0.25">
      <c r="A5" s="9" t="s">
        <v>1</v>
      </c>
      <c r="B5" s="10" t="s">
        <v>2</v>
      </c>
      <c r="C5" s="11" t="s">
        <v>3</v>
      </c>
      <c r="D5" s="10" t="s">
        <v>4</v>
      </c>
      <c r="E5" s="11" t="s">
        <v>5</v>
      </c>
      <c r="F5" s="12" t="s">
        <v>6</v>
      </c>
      <c r="G5" s="12" t="s">
        <v>7</v>
      </c>
    </row>
    <row r="6" spans="1:7" ht="17.100000000000001" customHeight="1" x14ac:dyDescent="0.25">
      <c r="A6" s="13" t="s">
        <v>18</v>
      </c>
      <c r="B6" s="14" t="str">
        <f>[2]Startovka!B12</f>
        <v>Berková Linda</v>
      </c>
      <c r="C6" s="15">
        <f>[2]Startovka!C12</f>
        <v>2008</v>
      </c>
      <c r="D6" s="14" t="str">
        <f>[2]Startovka!D12</f>
        <v>TJ Sokol Horní Jiřetín</v>
      </c>
      <c r="E6" s="16">
        <f>'[2]1sestava'!K12</f>
        <v>11.350000000000001</v>
      </c>
      <c r="F6" s="16">
        <f>'[2]1sestava'!L12</f>
        <v>0</v>
      </c>
      <c r="G6" s="17" t="s">
        <v>9</v>
      </c>
    </row>
    <row r="7" spans="1:7" ht="17.100000000000001" customHeight="1" x14ac:dyDescent="0.25">
      <c r="A7" s="13" t="s">
        <v>20</v>
      </c>
      <c r="B7" s="14" t="str">
        <f>[2]Startovka!B13</f>
        <v>Drážďanská Vanesa</v>
      </c>
      <c r="C7" s="15">
        <f>[2]Startovka!C13</f>
        <v>2008</v>
      </c>
      <c r="D7" s="14" t="str">
        <f>[2]Startovka!D13</f>
        <v>SC 80 Chomutov</v>
      </c>
      <c r="E7" s="16">
        <f>'[2]1sestava'!K13</f>
        <v>10.700000000000001</v>
      </c>
      <c r="F7" s="16">
        <f>'[2]1sestava'!L13</f>
        <v>0</v>
      </c>
      <c r="G7" s="17" t="s">
        <v>11</v>
      </c>
    </row>
    <row r="8" spans="1:7" ht="17.100000000000001" customHeight="1" x14ac:dyDescent="0.25">
      <c r="A8" s="13" t="s">
        <v>22</v>
      </c>
      <c r="B8" s="14" t="str">
        <f>[2]Startovka!B15</f>
        <v>Vigová Stela</v>
      </c>
      <c r="C8" s="15">
        <f>[2]Startovka!C15</f>
        <v>2009</v>
      </c>
      <c r="D8" s="14" t="str">
        <f>[2]Startovka!D15</f>
        <v>TJ Sokol Horní Jiřetín</v>
      </c>
      <c r="E8" s="16">
        <f>'[2]1sestava'!K15</f>
        <v>10.25</v>
      </c>
      <c r="F8" s="16">
        <f>'[2]1sestava'!L15</f>
        <v>0</v>
      </c>
      <c r="G8" s="17" t="s">
        <v>13</v>
      </c>
    </row>
    <row r="9" spans="1:7" ht="17.100000000000001" customHeight="1" x14ac:dyDescent="0.25">
      <c r="A9" s="13" t="s">
        <v>26</v>
      </c>
      <c r="B9" s="14" t="str">
        <f>[2]Startovka!B18</f>
        <v>Márová Karolína</v>
      </c>
      <c r="C9" s="15">
        <f>[2]Startovka!C18</f>
        <v>2008</v>
      </c>
      <c r="D9" s="14" t="str">
        <f>[2]Startovka!D18</f>
        <v>SC 80 Chomutov</v>
      </c>
      <c r="E9" s="16">
        <f>'[2]1sestava'!K18</f>
        <v>10.200000000000001</v>
      </c>
      <c r="F9" s="16">
        <f>'[2]1sestava'!L18</f>
        <v>0</v>
      </c>
      <c r="G9" s="17" t="s">
        <v>14</v>
      </c>
    </row>
    <row r="10" spans="1:7" ht="17.100000000000001" customHeight="1" x14ac:dyDescent="0.25">
      <c r="A10" s="13" t="s">
        <v>23</v>
      </c>
      <c r="B10" s="14" t="str">
        <f>[2]Startovka!B16</f>
        <v>Červová Barbora</v>
      </c>
      <c r="C10" s="15">
        <f>[2]Startovka!C16</f>
        <v>2008</v>
      </c>
      <c r="D10" s="14" t="str">
        <f>[2]Startovka!D16</f>
        <v>MG Liberec</v>
      </c>
      <c r="E10" s="16">
        <f>'[2]1sestava'!K16</f>
        <v>9.9499999999999993</v>
      </c>
      <c r="F10" s="16">
        <f>'[2]1sestava'!L16</f>
        <v>0</v>
      </c>
      <c r="G10" s="17" t="s">
        <v>15</v>
      </c>
    </row>
    <row r="11" spans="1:7" ht="17.100000000000001" customHeight="1" x14ac:dyDescent="0.25">
      <c r="A11" s="13" t="s">
        <v>15</v>
      </c>
      <c r="B11" s="14" t="str">
        <f>[2]Startovka!B10</f>
        <v>Malá Veronika</v>
      </c>
      <c r="C11" s="15">
        <f>[2]Startovka!C10</f>
        <v>2008</v>
      </c>
      <c r="D11" s="14" t="str">
        <f>[2]Startovka!D10</f>
        <v>TJ VS Praha ZP</v>
      </c>
      <c r="E11" s="16">
        <f>'[2]1sestava'!K10</f>
        <v>9.8499999999999961</v>
      </c>
      <c r="F11" s="16">
        <f>'[2]1sestava'!L10</f>
        <v>0</v>
      </c>
      <c r="G11" s="17" t="s">
        <v>17</v>
      </c>
    </row>
    <row r="12" spans="1:7" ht="17.100000000000001" customHeight="1" x14ac:dyDescent="0.25">
      <c r="A12" s="13" t="s">
        <v>24</v>
      </c>
      <c r="B12" s="14" t="str">
        <f>[2]Startovka!B19</f>
        <v>Šimková Liliana</v>
      </c>
      <c r="C12" s="15">
        <f>[2]Startovka!C19</f>
        <v>2008</v>
      </c>
      <c r="D12" s="14" t="str">
        <f>[2]Startovka!D19</f>
        <v>TJ Sokol Jablonec nad Nisou</v>
      </c>
      <c r="E12" s="16">
        <f>'[2]1sestava'!K19</f>
        <v>9.7500000000000018</v>
      </c>
      <c r="F12" s="16">
        <f>'[2]1sestava'!L19</f>
        <v>0</v>
      </c>
      <c r="G12" s="17" t="s">
        <v>18</v>
      </c>
    </row>
    <row r="13" spans="1:7" ht="17.100000000000001" customHeight="1" x14ac:dyDescent="0.25">
      <c r="A13" s="13" t="s">
        <v>16</v>
      </c>
      <c r="B13" s="14" t="str">
        <f>[2]Startovka!B30</f>
        <v>Paulů Klára</v>
      </c>
      <c r="C13" s="15">
        <f>[2]Startovka!C30</f>
        <v>2009</v>
      </c>
      <c r="D13" s="14" t="str">
        <f>[2]Startovka!D30</f>
        <v>TJ Sokol Horní Jiřetín</v>
      </c>
      <c r="E13" s="16">
        <f>'[2]1sestava'!K30</f>
        <v>9.6</v>
      </c>
      <c r="F13" s="16">
        <f>'[2]1sestava'!L30</f>
        <v>0</v>
      </c>
      <c r="G13" s="17" t="s">
        <v>20</v>
      </c>
    </row>
    <row r="14" spans="1:7" ht="17.100000000000001" customHeight="1" x14ac:dyDescent="0.25">
      <c r="A14" s="13" t="s">
        <v>8</v>
      </c>
      <c r="B14" s="14" t="str">
        <f>[2]Startovka!B25</f>
        <v>Tomanová Tereza</v>
      </c>
      <c r="C14" s="15">
        <f>[2]Startovka!C25</f>
        <v>2008</v>
      </c>
      <c r="D14" s="14" t="str">
        <f>[2]Startovka!D25</f>
        <v>GSK Ústí nad Labem</v>
      </c>
      <c r="E14" s="16">
        <f>'[2]1sestava'!K25</f>
        <v>9.1999999999999993</v>
      </c>
      <c r="F14" s="16">
        <f>'[2]1sestava'!L25</f>
        <v>0</v>
      </c>
      <c r="G14" s="17" t="s">
        <v>21</v>
      </c>
    </row>
    <row r="15" spans="1:7" ht="17.100000000000001" customHeight="1" x14ac:dyDescent="0.25">
      <c r="A15" s="13" t="s">
        <v>31</v>
      </c>
      <c r="B15" s="14" t="str">
        <f>[2]Startovka!B21</f>
        <v>Ojrzynská Klára</v>
      </c>
      <c r="C15" s="15">
        <f>[2]Startovka!C21</f>
        <v>2008</v>
      </c>
      <c r="D15" s="14" t="str">
        <f>[2]Startovka!D21</f>
        <v>TJ VS Praha ZP</v>
      </c>
      <c r="E15" s="16">
        <f>'[2]1sestava'!K21</f>
        <v>8.7000000000000011</v>
      </c>
      <c r="F15" s="16">
        <f>'[2]1sestava'!L21</f>
        <v>0</v>
      </c>
      <c r="G15" s="17" t="s">
        <v>22</v>
      </c>
    </row>
    <row r="16" spans="1:7" ht="17.100000000000001" customHeight="1" x14ac:dyDescent="0.25">
      <c r="A16" s="13" t="s">
        <v>19</v>
      </c>
      <c r="B16" s="14" t="str">
        <f>[2]Startovka!B29</f>
        <v>Keblová Sofie</v>
      </c>
      <c r="C16" s="15">
        <f>[2]Startovka!C29</f>
        <v>2009</v>
      </c>
      <c r="D16" s="14" t="str">
        <f>[2]Startovka!D29</f>
        <v>TJ VS Praha ZP</v>
      </c>
      <c r="E16" s="16">
        <f>'[2]1sestava'!K29</f>
        <v>8.6500000000000021</v>
      </c>
      <c r="F16" s="16">
        <f>'[2]1sestava'!L29</f>
        <v>0</v>
      </c>
      <c r="G16" s="17" t="s">
        <v>23</v>
      </c>
    </row>
    <row r="17" spans="1:7" ht="17.100000000000001" customHeight="1" x14ac:dyDescent="0.25">
      <c r="A17" s="13" t="s">
        <v>9</v>
      </c>
      <c r="B17" s="14" t="str">
        <f>[2]Startovka!B6</f>
        <v>Váchová Tereza</v>
      </c>
      <c r="C17" s="15">
        <f>[2]Startovka!C6</f>
        <v>2008</v>
      </c>
      <c r="D17" s="14" t="str">
        <f>[2]Startovka!D6</f>
        <v>SC 80 Chomutov</v>
      </c>
      <c r="E17" s="16">
        <f>'[2]1sestava'!K6</f>
        <v>8.5499999999999972</v>
      </c>
      <c r="F17" s="16">
        <f>'[2]1sestava'!L6</f>
        <v>0</v>
      </c>
      <c r="G17" s="17" t="s">
        <v>25</v>
      </c>
    </row>
    <row r="18" spans="1:7" ht="17.100000000000001" customHeight="1" x14ac:dyDescent="0.25">
      <c r="A18" s="13" t="s">
        <v>14</v>
      </c>
      <c r="B18" s="14" t="str">
        <f>[2]Startovka!B9</f>
        <v>Fárková Johanka</v>
      </c>
      <c r="C18" s="15">
        <f>[2]Startovka!C9</f>
        <v>2009</v>
      </c>
      <c r="D18" s="14" t="str">
        <f>[2]Startovka!D9</f>
        <v>TJ Sokol Ústí nad Labem</v>
      </c>
      <c r="E18" s="16">
        <f>'[2]1sestava'!K9</f>
        <v>8.3999999999999986</v>
      </c>
      <c r="F18" s="16">
        <f>'[2]1sestava'!L9</f>
        <v>0</v>
      </c>
      <c r="G18" s="17" t="s">
        <v>26</v>
      </c>
    </row>
    <row r="19" spans="1:7" ht="17.100000000000001" customHeight="1" x14ac:dyDescent="0.25">
      <c r="A19" s="13" t="s">
        <v>13</v>
      </c>
      <c r="B19" s="14" t="str">
        <f>[2]Startovka!B8</f>
        <v>Roubalová Edita</v>
      </c>
      <c r="C19" s="15">
        <f>[2]Startovka!C8</f>
        <v>2008</v>
      </c>
      <c r="D19" s="14" t="str">
        <f>[2]Startovka!D8</f>
        <v>TJ Sokol Pražský</v>
      </c>
      <c r="E19" s="16">
        <f>'[2]1sestava'!K8</f>
        <v>8.0500000000000007</v>
      </c>
      <c r="F19" s="16">
        <f>'[2]1sestava'!L8</f>
        <v>0</v>
      </c>
      <c r="G19" s="17" t="s">
        <v>24</v>
      </c>
    </row>
    <row r="20" spans="1:7" ht="17.100000000000001" customHeight="1" x14ac:dyDescent="0.25">
      <c r="A20" s="13" t="s">
        <v>21</v>
      </c>
      <c r="B20" s="14" t="str">
        <f>[2]Startovka!B14</f>
        <v>Mašínová Anežka</v>
      </c>
      <c r="C20" s="15">
        <f>[2]Startovka!C14</f>
        <v>2008</v>
      </c>
      <c r="D20" s="14" t="str">
        <f>[2]Startovka!D14</f>
        <v>GSK Ústí nad Labem</v>
      </c>
      <c r="E20" s="16">
        <f>'[2]1sestava'!K14</f>
        <v>7.9499999999999975</v>
      </c>
      <c r="F20" s="16">
        <f>'[2]1sestava'!L14</f>
        <v>0</v>
      </c>
      <c r="G20" s="17" t="s">
        <v>29</v>
      </c>
    </row>
    <row r="21" spans="1:7" ht="17.100000000000001" customHeight="1" x14ac:dyDescent="0.25">
      <c r="A21" s="13" t="s">
        <v>34</v>
      </c>
      <c r="B21" s="14" t="str">
        <f>[2]Startovka!B26</f>
        <v>Schovancová Nela</v>
      </c>
      <c r="C21" s="15">
        <f>[2]Startovka!C26</f>
        <v>2009</v>
      </c>
      <c r="D21" s="14" t="str">
        <f>[2]Startovka!D26</f>
        <v>GSK Ústí nad Labem</v>
      </c>
      <c r="E21" s="16">
        <f>'[2]1sestava'!K26</f>
        <v>7.6499999999999995</v>
      </c>
      <c r="F21" s="16">
        <f>'[2]1sestava'!L26</f>
        <v>0</v>
      </c>
      <c r="G21" s="17" t="s">
        <v>31</v>
      </c>
    </row>
    <row r="22" spans="1:7" ht="17.100000000000001" customHeight="1" x14ac:dyDescent="0.25">
      <c r="A22" s="13" t="s">
        <v>32</v>
      </c>
      <c r="B22" s="14" t="str">
        <f>[2]Startovka!B23</f>
        <v>Přibylová Veronika</v>
      </c>
      <c r="C22" s="15">
        <f>[2]Startovka!C23</f>
        <v>2009</v>
      </c>
      <c r="D22" s="14" t="str">
        <f>[2]Startovka!D23</f>
        <v>TJ Sokol Ústí nad Labem</v>
      </c>
      <c r="E22" s="16">
        <f>'[2]1sestava'!K23</f>
        <v>7.5499999999999989</v>
      </c>
      <c r="F22" s="16">
        <f>'[2]1sestava'!L23</f>
        <v>0</v>
      </c>
      <c r="G22" s="17" t="s">
        <v>33</v>
      </c>
    </row>
    <row r="23" spans="1:7" ht="17.100000000000001" customHeight="1" x14ac:dyDescent="0.25">
      <c r="A23" s="13" t="s">
        <v>29</v>
      </c>
      <c r="B23" s="14" t="str">
        <f>[2]Startovka!B20</f>
        <v>Trávničková Natálie</v>
      </c>
      <c r="C23" s="15">
        <f>[2]Startovka!C20</f>
        <v>2009</v>
      </c>
      <c r="D23" s="14" t="str">
        <f>[2]Startovka!D20</f>
        <v>MG Liberec</v>
      </c>
      <c r="E23" s="16">
        <f>'[2]1sestava'!K20</f>
        <v>7.4999999999999991</v>
      </c>
      <c r="F23" s="16">
        <f>'[2]1sestava'!L20</f>
        <v>0</v>
      </c>
      <c r="G23" s="17" t="s">
        <v>32</v>
      </c>
    </row>
    <row r="24" spans="1:7" ht="17.100000000000001" customHeight="1" x14ac:dyDescent="0.25">
      <c r="A24" s="13" t="s">
        <v>11</v>
      </c>
      <c r="B24" s="14" t="str">
        <f>[2]Startovka!B7</f>
        <v>Knotková Vivien</v>
      </c>
      <c r="C24" s="15">
        <f>[2]Startovka!C7</f>
        <v>2008</v>
      </c>
      <c r="D24" s="14" t="str">
        <f>[2]Startovka!D7</f>
        <v>TJ Sokol Jablonec nad Nisou</v>
      </c>
      <c r="E24" s="16">
        <f>'[2]1sestava'!K7</f>
        <v>7.45</v>
      </c>
      <c r="F24" s="16">
        <f>'[2]1sestava'!L7</f>
        <v>0</v>
      </c>
      <c r="G24" s="17" t="s">
        <v>28</v>
      </c>
    </row>
    <row r="25" spans="1:7" ht="17.100000000000001" customHeight="1" x14ac:dyDescent="0.25">
      <c r="A25" s="13" t="s">
        <v>33</v>
      </c>
      <c r="B25" s="14" t="str">
        <f>[2]Startovka!B22</f>
        <v>Perroud Adéla</v>
      </c>
      <c r="C25" s="15">
        <f>[2]Startovka!C22</f>
        <v>2008</v>
      </c>
      <c r="D25" s="14" t="str">
        <f>[2]Startovka!D22</f>
        <v>TJ Sokol Pražský</v>
      </c>
      <c r="E25" s="16">
        <f>'[2]1sestava'!K22</f>
        <v>7.25</v>
      </c>
      <c r="F25" s="16">
        <f>'[2]1sestava'!L22</f>
        <v>0</v>
      </c>
      <c r="G25" s="17" t="s">
        <v>8</v>
      </c>
    </row>
    <row r="26" spans="1:7" ht="17.100000000000001" customHeight="1" x14ac:dyDescent="0.25">
      <c r="A26" s="13" t="s">
        <v>30</v>
      </c>
      <c r="B26" s="14" t="str">
        <f>[2]Startovka!B27</f>
        <v>Tytlová Eva</v>
      </c>
      <c r="C26" s="15">
        <f>[2]Startovka!C27</f>
        <v>2008</v>
      </c>
      <c r="D26" s="14" t="str">
        <f>[2]Startovka!D27</f>
        <v>SK MG Plzeň Bolevec</v>
      </c>
      <c r="E26" s="16">
        <f>'[2]1sestava'!K27</f>
        <v>6.7000000000000011</v>
      </c>
      <c r="F26" s="16">
        <f>'[2]1sestava'!L27</f>
        <v>0</v>
      </c>
      <c r="G26" s="17" t="s">
        <v>34</v>
      </c>
    </row>
    <row r="27" spans="1:7" ht="17.100000000000001" customHeight="1" x14ac:dyDescent="0.25">
      <c r="A27" s="25" t="s">
        <v>27</v>
      </c>
      <c r="B27" s="26" t="s">
        <v>37</v>
      </c>
      <c r="C27" s="27">
        <v>2009</v>
      </c>
      <c r="D27" s="26" t="s">
        <v>38</v>
      </c>
      <c r="E27" s="16">
        <f>'[2]1sestava'!K31</f>
        <v>6.2500000000000009</v>
      </c>
      <c r="F27" s="16">
        <f>'[2]1sestava'!L31</f>
        <v>0</v>
      </c>
      <c r="G27" s="17" t="s">
        <v>30</v>
      </c>
    </row>
    <row r="28" spans="1:7" ht="17.100000000000001" customHeight="1" x14ac:dyDescent="0.25">
      <c r="A28" s="13" t="s">
        <v>17</v>
      </c>
      <c r="B28" s="14" t="str">
        <f>[2]Startovka!B11</f>
        <v>Kučerová Kristýna</v>
      </c>
      <c r="C28" s="15">
        <f>[2]Startovka!C11</f>
        <v>2008</v>
      </c>
      <c r="D28" s="14" t="str">
        <f>[2]Startovka!D11</f>
        <v>GSK Ústí nad Labem</v>
      </c>
      <c r="E28" s="16">
        <f>'[2]1sestava'!K11</f>
        <v>6.1000000000000014</v>
      </c>
      <c r="F28" s="16">
        <f>'[2]1sestava'!L11</f>
        <v>0</v>
      </c>
      <c r="G28" s="17" t="s">
        <v>12</v>
      </c>
    </row>
    <row r="29" spans="1:7" ht="17.100000000000001" customHeight="1" x14ac:dyDescent="0.25">
      <c r="A29" s="25" t="s">
        <v>35</v>
      </c>
      <c r="B29" s="26" t="s">
        <v>39</v>
      </c>
      <c r="C29" s="27">
        <v>2009</v>
      </c>
      <c r="D29" s="26" t="s">
        <v>40</v>
      </c>
      <c r="E29" s="16">
        <f>'[2]1sestava'!K33</f>
        <v>5.8500000000000014</v>
      </c>
      <c r="F29" s="16">
        <f>'[2]1sestava'!L33</f>
        <v>0</v>
      </c>
      <c r="G29" s="17" t="s">
        <v>19</v>
      </c>
    </row>
    <row r="30" spans="1:7" ht="17.100000000000001" customHeight="1" x14ac:dyDescent="0.25">
      <c r="A30" s="13" t="s">
        <v>12</v>
      </c>
      <c r="B30" s="14" t="str">
        <f>[2]Startovka!B28</f>
        <v>Šonková Elisabeth Angeli</v>
      </c>
      <c r="C30" s="15">
        <f>[2]Startovka!C28</f>
        <v>2009</v>
      </c>
      <c r="D30" s="14" t="str">
        <f>[2]Startovka!D28</f>
        <v>TJ Sokol Jablonec nad Nisou</v>
      </c>
      <c r="E30" s="16">
        <f>'[2]1sestava'!K28</f>
        <v>5.4499999999999993</v>
      </c>
      <c r="F30" s="16">
        <f>'[2]1sestava'!L28</f>
        <v>0</v>
      </c>
      <c r="G30" s="17" t="s">
        <v>16</v>
      </c>
    </row>
    <row r="32" spans="1:7" x14ac:dyDescent="0.25">
      <c r="D32" s="32" t="s">
        <v>41</v>
      </c>
      <c r="E32" s="32"/>
      <c r="F32" s="32"/>
      <c r="G32" s="32"/>
    </row>
  </sheetData>
  <mergeCells count="2">
    <mergeCell ref="A2:G2"/>
    <mergeCell ref="D32:G32"/>
  </mergeCells>
  <pageMargins left="0.25" right="0.25" top="0.75" bottom="0.75" header="0.3" footer="0.3"/>
  <pageSetup paperSize="9" orientation="portrait" r:id="rId1"/>
  <headerFooter>
    <oddHeader>&amp;C&amp;"-,Tučné"&amp;16Ústecký pohárek&amp;RÚstí nad Labem
31.3.2019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9"/>
  <sheetViews>
    <sheetView topLeftCell="A10" workbookViewId="0">
      <selection activeCell="E29" sqref="E29:H29"/>
    </sheetView>
  </sheetViews>
  <sheetFormatPr defaultRowHeight="15" x14ac:dyDescent="0.25"/>
  <cols>
    <col min="1" max="1" width="4.7109375" customWidth="1"/>
    <col min="2" max="2" width="26.42578125" customWidth="1"/>
    <col min="3" max="3" width="6.7109375" style="1" customWidth="1"/>
    <col min="4" max="4" width="25.5703125" customWidth="1"/>
    <col min="5" max="5" width="10.85546875" customWidth="1"/>
    <col min="6" max="7" width="10" customWidth="1"/>
  </cols>
  <sheetData>
    <row r="1" spans="1:8" ht="21.75" customHeight="1" x14ac:dyDescent="0.25"/>
    <row r="2" spans="1:8" ht="15.75" x14ac:dyDescent="0.25">
      <c r="A2" s="31" t="s">
        <v>42</v>
      </c>
      <c r="B2" s="31"/>
      <c r="C2" s="31"/>
      <c r="D2" s="31"/>
      <c r="E2" s="31"/>
      <c r="F2" s="31"/>
      <c r="G2" s="31"/>
      <c r="H2" s="31"/>
    </row>
    <row r="3" spans="1:8" s="3" customFormat="1" ht="8.25" customHeight="1" x14ac:dyDescent="0.25">
      <c r="A3" s="2"/>
      <c r="B3" s="2"/>
      <c r="C3" s="2"/>
      <c r="D3" s="2"/>
      <c r="E3" s="2"/>
      <c r="F3" s="2"/>
      <c r="G3" s="2"/>
      <c r="H3" s="2"/>
    </row>
    <row r="4" spans="1:8" ht="10.5" customHeight="1" x14ac:dyDescent="0.25">
      <c r="A4" s="1"/>
      <c r="C4" s="4"/>
      <c r="D4" s="5"/>
      <c r="E4" s="6"/>
      <c r="F4" s="7"/>
      <c r="G4" s="7"/>
      <c r="H4" s="8"/>
    </row>
    <row r="5" spans="1:8" ht="16.5" customHeight="1" x14ac:dyDescent="0.25">
      <c r="A5" s="9" t="s">
        <v>1</v>
      </c>
      <c r="B5" s="10" t="s">
        <v>2</v>
      </c>
      <c r="C5" s="11" t="s">
        <v>3</v>
      </c>
      <c r="D5" s="10" t="s">
        <v>4</v>
      </c>
      <c r="E5" s="11" t="s">
        <v>5</v>
      </c>
      <c r="F5" s="28" t="s">
        <v>43</v>
      </c>
      <c r="G5" s="12" t="s">
        <v>6</v>
      </c>
      <c r="H5" s="12" t="s">
        <v>7</v>
      </c>
    </row>
    <row r="6" spans="1:8" ht="17.100000000000001" customHeight="1" x14ac:dyDescent="0.25">
      <c r="A6" s="13" t="s">
        <v>22</v>
      </c>
      <c r="B6" s="14" t="str">
        <f>[3]Startovka!B15</f>
        <v>Bláhová Karolína</v>
      </c>
      <c r="C6" s="15">
        <f>[3]Startovka!C15</f>
        <v>2006</v>
      </c>
      <c r="D6" s="14" t="str">
        <f>[3]Startovka!D15</f>
        <v>GSK Ústí nad Labem</v>
      </c>
      <c r="E6" s="16">
        <f>'[3]1sestava'!K15</f>
        <v>9.75</v>
      </c>
      <c r="F6" s="16">
        <f>'[3]2sestava'!K15</f>
        <v>11.249999999999996</v>
      </c>
      <c r="G6" s="29">
        <f t="shared" ref="G6:G27" si="0">SUM(E6:F6)</f>
        <v>20.999999999999996</v>
      </c>
      <c r="H6" s="17" t="s">
        <v>9</v>
      </c>
    </row>
    <row r="7" spans="1:8" ht="17.100000000000001" customHeight="1" x14ac:dyDescent="0.25">
      <c r="A7" s="13" t="s">
        <v>14</v>
      </c>
      <c r="B7" s="14" t="str">
        <f>[3]Startovka!B9</f>
        <v>Hoffmannová Valentýna Nataly</v>
      </c>
      <c r="C7" s="15">
        <f>[3]Startovka!C9</f>
        <v>2007</v>
      </c>
      <c r="D7" s="14" t="str">
        <f>[3]Startovka!D9</f>
        <v>SK GYM Chomutov</v>
      </c>
      <c r="E7" s="16">
        <f>'[3]1sestava'!K9</f>
        <v>9.8000000000000025</v>
      </c>
      <c r="F7" s="16">
        <f>'[3]2sestava'!K9</f>
        <v>11.000000000000002</v>
      </c>
      <c r="G7" s="29">
        <f t="shared" si="0"/>
        <v>20.800000000000004</v>
      </c>
      <c r="H7" s="17" t="s">
        <v>11</v>
      </c>
    </row>
    <row r="8" spans="1:8" ht="17.100000000000001" customHeight="1" x14ac:dyDescent="0.25">
      <c r="A8" s="13" t="s">
        <v>32</v>
      </c>
      <c r="B8" s="14" t="str">
        <f>[3]Startovka!B23</f>
        <v>Slivková Kateřina</v>
      </c>
      <c r="C8" s="15">
        <f>[3]Startovka!C23</f>
        <v>2006</v>
      </c>
      <c r="D8" s="14" t="str">
        <f>[3]Startovka!D23</f>
        <v>SK GYM Chomutov</v>
      </c>
      <c r="E8" s="16">
        <f>'[3]1sestava'!K23</f>
        <v>10.25</v>
      </c>
      <c r="F8" s="16">
        <f>'[3]2sestava'!K23</f>
        <v>9.6500000000000021</v>
      </c>
      <c r="G8" s="29">
        <f t="shared" si="0"/>
        <v>19.900000000000002</v>
      </c>
      <c r="H8" s="17" t="s">
        <v>13</v>
      </c>
    </row>
    <row r="9" spans="1:8" ht="17.100000000000001" customHeight="1" x14ac:dyDescent="0.25">
      <c r="A9" s="13" t="s">
        <v>15</v>
      </c>
      <c r="B9" s="14" t="str">
        <f>[3]Startovka!B10</f>
        <v>Habánová Martina</v>
      </c>
      <c r="C9" s="15">
        <f>[3]Startovka!C10</f>
        <v>2007</v>
      </c>
      <c r="D9" s="14" t="str">
        <f>[3]Startovka!D10</f>
        <v>TJ Sokol Jablonec nad Nisou</v>
      </c>
      <c r="E9" s="16">
        <f>'[3]1sestava'!K10</f>
        <v>9.1999999999999975</v>
      </c>
      <c r="F9" s="16">
        <f>'[3]2sestava'!K10</f>
        <v>10.350000000000001</v>
      </c>
      <c r="G9" s="29">
        <f t="shared" si="0"/>
        <v>19.549999999999997</v>
      </c>
      <c r="H9" s="17" t="s">
        <v>14</v>
      </c>
    </row>
    <row r="10" spans="1:8" ht="17.100000000000001" customHeight="1" x14ac:dyDescent="0.25">
      <c r="A10" s="13" t="s">
        <v>11</v>
      </c>
      <c r="B10" s="14" t="str">
        <f>[3]Startovka!B7</f>
        <v>Hoskovská Lenka</v>
      </c>
      <c r="C10" s="15">
        <f>[3]Startovka!C7</f>
        <v>2007</v>
      </c>
      <c r="D10" s="14" t="str">
        <f>[3]Startovka!D7</f>
        <v>TJ Sokol Ústí nad Labem</v>
      </c>
      <c r="E10" s="16">
        <f>'[3]1sestava'!K7</f>
        <v>9.5500000000000025</v>
      </c>
      <c r="F10" s="16">
        <f>'[3]2sestava'!K7</f>
        <v>9.8500000000000014</v>
      </c>
      <c r="G10" s="29">
        <f t="shared" si="0"/>
        <v>19.400000000000006</v>
      </c>
      <c r="H10" s="17" t="s">
        <v>15</v>
      </c>
    </row>
    <row r="11" spans="1:8" ht="17.100000000000001" customHeight="1" x14ac:dyDescent="0.25">
      <c r="A11" s="13" t="s">
        <v>26</v>
      </c>
      <c r="B11" s="14" t="str">
        <f>[3]Startovka!B18</f>
        <v>Fröhlichová Karolína</v>
      </c>
      <c r="C11" s="15">
        <f>[3]Startovka!C18</f>
        <v>2007</v>
      </c>
      <c r="D11" s="14" t="str">
        <f>[3]Startovka!D18</f>
        <v>SK GYM Chomutov</v>
      </c>
      <c r="E11" s="16">
        <f>'[3]1sestava'!K18</f>
        <v>9.7999999999999989</v>
      </c>
      <c r="F11" s="16">
        <f>'[3]2sestava'!K18</f>
        <v>9.5</v>
      </c>
      <c r="G11" s="29">
        <f t="shared" si="0"/>
        <v>19.299999999999997</v>
      </c>
      <c r="H11" s="17" t="s">
        <v>17</v>
      </c>
    </row>
    <row r="12" spans="1:8" ht="17.100000000000001" customHeight="1" x14ac:dyDescent="0.25">
      <c r="A12" s="13" t="s">
        <v>23</v>
      </c>
      <c r="B12" s="14" t="str">
        <f>[3]Startovka!B16</f>
        <v>Zahradilová Ráchel</v>
      </c>
      <c r="C12" s="15">
        <f>[3]Startovka!C16</f>
        <v>2006</v>
      </c>
      <c r="D12" s="14" t="str">
        <f>[3]Startovka!D16</f>
        <v>TJ Gymdance Plzeň</v>
      </c>
      <c r="E12" s="16">
        <f>'[3]1sestava'!K16</f>
        <v>10.15</v>
      </c>
      <c r="F12" s="16">
        <f>'[3]2sestava'!K16</f>
        <v>9</v>
      </c>
      <c r="G12" s="29">
        <f t="shared" si="0"/>
        <v>19.149999999999999</v>
      </c>
      <c r="H12" s="17" t="s">
        <v>18</v>
      </c>
    </row>
    <row r="13" spans="1:8" ht="17.100000000000001" customHeight="1" x14ac:dyDescent="0.25">
      <c r="A13" s="13" t="s">
        <v>8</v>
      </c>
      <c r="B13" s="14" t="str">
        <f>[3]Startovka!B25</f>
        <v>Ostrá Eliška</v>
      </c>
      <c r="C13" s="15">
        <f>[3]Startovka!C25</f>
        <v>2007</v>
      </c>
      <c r="D13" s="14" t="str">
        <f>[3]Startovka!D25</f>
        <v>TJ Sokol Jablonec nad Nisou</v>
      </c>
      <c r="E13" s="16">
        <f>'[3]1sestava'!K25</f>
        <v>9.7500000000000018</v>
      </c>
      <c r="F13" s="16">
        <f>'[3]2sestava'!K25</f>
        <v>9.3000000000000043</v>
      </c>
      <c r="G13" s="29">
        <f t="shared" si="0"/>
        <v>19.050000000000004</v>
      </c>
      <c r="H13" s="17" t="s">
        <v>20</v>
      </c>
    </row>
    <row r="14" spans="1:8" ht="17.100000000000001" customHeight="1" x14ac:dyDescent="0.25">
      <c r="A14" s="13" t="s">
        <v>9</v>
      </c>
      <c r="B14" s="14" t="str">
        <f>[3]Startovka!B6</f>
        <v>Staňková Lucie</v>
      </c>
      <c r="C14" s="15">
        <f>[3]Startovka!C6</f>
        <v>2006</v>
      </c>
      <c r="D14" s="14" t="str">
        <f>[3]Startovka!D6</f>
        <v>TJ Sokol Pražský</v>
      </c>
      <c r="E14" s="16">
        <f>'[3]1sestava'!K6</f>
        <v>7.95</v>
      </c>
      <c r="F14" s="16">
        <f>'[3]2sestava'!K6</f>
        <v>10.799999999999999</v>
      </c>
      <c r="G14" s="29">
        <f t="shared" si="0"/>
        <v>18.75</v>
      </c>
      <c r="H14" s="17" t="s">
        <v>21</v>
      </c>
    </row>
    <row r="15" spans="1:8" ht="17.100000000000001" customHeight="1" x14ac:dyDescent="0.25">
      <c r="A15" s="13" t="s">
        <v>13</v>
      </c>
      <c r="B15" s="14" t="str">
        <f>[3]Startovka!B8</f>
        <v>Beránková Kristýna</v>
      </c>
      <c r="C15" s="15">
        <f>[3]Startovka!C8</f>
        <v>2006</v>
      </c>
      <c r="D15" s="14" t="str">
        <f>[3]Startovka!D8</f>
        <v>TJ Gymdance Plzeň</v>
      </c>
      <c r="E15" s="16">
        <f>'[3]1sestava'!K8</f>
        <v>8.4499999999999993</v>
      </c>
      <c r="F15" s="16">
        <f>'[3]2sestava'!K8</f>
        <v>10.3</v>
      </c>
      <c r="G15" s="29">
        <f t="shared" si="0"/>
        <v>18.75</v>
      </c>
      <c r="H15" s="17" t="s">
        <v>22</v>
      </c>
    </row>
    <row r="16" spans="1:8" ht="17.100000000000001" customHeight="1" x14ac:dyDescent="0.25">
      <c r="A16" s="13" t="s">
        <v>21</v>
      </c>
      <c r="B16" s="14" t="str">
        <f>[3]Startovka!B14</f>
        <v>Přibylová Ella</v>
      </c>
      <c r="C16" s="15">
        <f>[3]Startovka!C14</f>
        <v>2006</v>
      </c>
      <c r="D16" s="14" t="str">
        <f>[3]Startovka!D14</f>
        <v>TJ Sokol Ústí nad Labem</v>
      </c>
      <c r="E16" s="16">
        <f>'[3]1sestava'!K14</f>
        <v>8.2999999999999989</v>
      </c>
      <c r="F16" s="16">
        <f>'[3]2sestava'!K14</f>
        <v>10.300000000000002</v>
      </c>
      <c r="G16" s="29">
        <f t="shared" si="0"/>
        <v>18.600000000000001</v>
      </c>
      <c r="H16" s="17" t="s">
        <v>23</v>
      </c>
    </row>
    <row r="17" spans="1:8" ht="17.100000000000001" customHeight="1" x14ac:dyDescent="0.25">
      <c r="A17" s="13" t="s">
        <v>29</v>
      </c>
      <c r="B17" s="14" t="str">
        <f>[3]Startovka!B20</f>
        <v>Táborská Zuzana</v>
      </c>
      <c r="C17" s="15">
        <f>[3]Startovka!C20</f>
        <v>2007</v>
      </c>
      <c r="D17" s="14" t="str">
        <f>[3]Startovka!D20</f>
        <v>TJ Sokol Jablonec nad Nisou</v>
      </c>
      <c r="E17" s="16">
        <f>'[3]1sestava'!K20</f>
        <v>8.25</v>
      </c>
      <c r="F17" s="16">
        <f>'[3]2sestava'!K20</f>
        <v>9.6</v>
      </c>
      <c r="G17" s="29">
        <f t="shared" si="0"/>
        <v>17.850000000000001</v>
      </c>
      <c r="H17" s="17" t="s">
        <v>25</v>
      </c>
    </row>
    <row r="18" spans="1:8" ht="17.100000000000001" customHeight="1" x14ac:dyDescent="0.25">
      <c r="A18" s="13" t="s">
        <v>28</v>
      </c>
      <c r="B18" s="14" t="str">
        <f>[3]Startovka!B24</f>
        <v>Červová Kateřina</v>
      </c>
      <c r="C18" s="15">
        <f>[3]Startovka!C24</f>
        <v>2006</v>
      </c>
      <c r="D18" s="14" t="str">
        <f>[3]Startovka!D24</f>
        <v>MG Liberec</v>
      </c>
      <c r="E18" s="16">
        <f>'[3]1sestava'!K24</f>
        <v>7.8499999999999988</v>
      </c>
      <c r="F18" s="16">
        <f>'[3]2sestava'!K24</f>
        <v>9.9</v>
      </c>
      <c r="G18" s="29">
        <f t="shared" si="0"/>
        <v>17.75</v>
      </c>
      <c r="H18" s="17" t="s">
        <v>26</v>
      </c>
    </row>
    <row r="19" spans="1:8" ht="17.100000000000001" customHeight="1" x14ac:dyDescent="0.25">
      <c r="A19" s="13" t="s">
        <v>30</v>
      </c>
      <c r="B19" s="14" t="str">
        <f>[3]Startovka!B27</f>
        <v>Chytrá Eliška</v>
      </c>
      <c r="C19" s="15">
        <f>[3]Startovka!C27</f>
        <v>2006</v>
      </c>
      <c r="D19" s="14" t="str">
        <f>[3]Startovka!D27</f>
        <v>TJ Sokol Horní Jiřetín</v>
      </c>
      <c r="E19" s="16">
        <f>'[3]1sestava'!K27</f>
        <v>10.1</v>
      </c>
      <c r="F19" s="16">
        <f>'[3]2sestava'!K27</f>
        <v>7.4499999999999984</v>
      </c>
      <c r="G19" s="29">
        <f t="shared" si="0"/>
        <v>17.549999999999997</v>
      </c>
      <c r="H19" s="17" t="s">
        <v>24</v>
      </c>
    </row>
    <row r="20" spans="1:8" ht="17.100000000000001" customHeight="1" x14ac:dyDescent="0.25">
      <c r="A20" s="13" t="s">
        <v>20</v>
      </c>
      <c r="B20" s="14" t="str">
        <f>[3]Startovka!B13</f>
        <v>Hrušková Barbora</v>
      </c>
      <c r="C20" s="15">
        <f>[3]Startovka!C13</f>
        <v>2006</v>
      </c>
      <c r="D20" s="14" t="str">
        <f>[3]Startovka!D13</f>
        <v>TJ VS Praha ZP</v>
      </c>
      <c r="E20" s="16">
        <f>'[3]1sestava'!K13</f>
        <v>8.15</v>
      </c>
      <c r="F20" s="16">
        <f>'[3]2sestava'!K13</f>
        <v>9.2000000000000028</v>
      </c>
      <c r="G20" s="29">
        <f t="shared" si="0"/>
        <v>17.350000000000001</v>
      </c>
      <c r="H20" s="17" t="s">
        <v>29</v>
      </c>
    </row>
    <row r="21" spans="1:8" ht="17.100000000000001" customHeight="1" x14ac:dyDescent="0.25">
      <c r="A21" s="13" t="s">
        <v>17</v>
      </c>
      <c r="B21" s="14" t="str">
        <f>[3]Startovka!B11</f>
        <v>Sychrová Petra</v>
      </c>
      <c r="C21" s="15">
        <f>[3]Startovka!C11</f>
        <v>2006</v>
      </c>
      <c r="D21" s="14" t="str">
        <f>[3]Startovka!D11</f>
        <v>SK MG Plzeň Bolevec</v>
      </c>
      <c r="E21" s="16">
        <f>'[3]1sestava'!K11</f>
        <v>9.3999999999999968</v>
      </c>
      <c r="F21" s="16">
        <f>'[3]2sestava'!K11</f>
        <v>7.6000000000000014</v>
      </c>
      <c r="G21" s="29">
        <f t="shared" si="0"/>
        <v>17</v>
      </c>
      <c r="H21" s="17" t="s">
        <v>31</v>
      </c>
    </row>
    <row r="22" spans="1:8" ht="17.100000000000001" customHeight="1" x14ac:dyDescent="0.25">
      <c r="A22" s="13" t="s">
        <v>31</v>
      </c>
      <c r="B22" s="14" t="str">
        <f>[3]Startovka!B21</f>
        <v>Žohová Michaela</v>
      </c>
      <c r="C22" s="15">
        <f>[3]Startovka!C21</f>
        <v>2008</v>
      </c>
      <c r="D22" s="14" t="str">
        <f>[3]Startovka!D21</f>
        <v>TJ Sokol Ústí nad Labem</v>
      </c>
      <c r="E22" s="16">
        <f>'[3]1sestava'!K21</f>
        <v>7.5</v>
      </c>
      <c r="F22" s="16">
        <f>'[3]2sestava'!K21</f>
        <v>9.1499999999999986</v>
      </c>
      <c r="G22" s="29">
        <f t="shared" si="0"/>
        <v>16.649999999999999</v>
      </c>
      <c r="H22" s="17" t="s">
        <v>33</v>
      </c>
    </row>
    <row r="23" spans="1:8" ht="17.100000000000001" customHeight="1" x14ac:dyDescent="0.25">
      <c r="A23" s="13" t="s">
        <v>12</v>
      </c>
      <c r="B23" s="14" t="str">
        <f>[3]Startovka!B28</f>
        <v>Máchová Sára</v>
      </c>
      <c r="C23" s="15">
        <f>[3]Startovka!C28</f>
        <v>2006</v>
      </c>
      <c r="D23" s="14" t="str">
        <f>[3]Startovka!D28</f>
        <v>CMG Litvínov</v>
      </c>
      <c r="E23" s="16">
        <f>'[3]1sestava'!K28</f>
        <v>7.299999999999998</v>
      </c>
      <c r="F23" s="16">
        <f>'[3]2sestava'!K28</f>
        <v>8.85</v>
      </c>
      <c r="G23" s="29">
        <f t="shared" si="0"/>
        <v>16.149999999999999</v>
      </c>
      <c r="H23" s="17" t="s">
        <v>32</v>
      </c>
    </row>
    <row r="24" spans="1:8" ht="17.100000000000001" customHeight="1" x14ac:dyDescent="0.25">
      <c r="A24" s="13" t="s">
        <v>24</v>
      </c>
      <c r="B24" s="14" t="str">
        <f>[3]Startovka!B19</f>
        <v>Beníčková Tereza</v>
      </c>
      <c r="C24" s="15">
        <f>[3]Startovka!C19</f>
        <v>2007</v>
      </c>
      <c r="D24" s="14" t="str">
        <f>[3]Startovka!D19</f>
        <v>MG Liberec</v>
      </c>
      <c r="E24" s="16">
        <f>'[3]1sestava'!K19</f>
        <v>7.2999999999999989</v>
      </c>
      <c r="F24" s="16">
        <f>'[3]2sestava'!K19</f>
        <v>8.6999999999999993</v>
      </c>
      <c r="G24" s="29">
        <f t="shared" si="0"/>
        <v>15.999999999999998</v>
      </c>
      <c r="H24" s="17" t="s">
        <v>28</v>
      </c>
    </row>
    <row r="25" spans="1:8" ht="17.100000000000001" customHeight="1" x14ac:dyDescent="0.25">
      <c r="A25" s="13" t="s">
        <v>18</v>
      </c>
      <c r="B25" s="14" t="str">
        <f>[3]Startovka!B12</f>
        <v>Forsterová Christine Martina</v>
      </c>
      <c r="C25" s="15">
        <f>[3]Startovka!C12</f>
        <v>2006</v>
      </c>
      <c r="D25" s="14" t="str">
        <f>[3]Startovka!D12</f>
        <v>MG Liberec</v>
      </c>
      <c r="E25" s="16">
        <f>'[3]1sestava'!K12</f>
        <v>7.6999999999999993</v>
      </c>
      <c r="F25" s="16">
        <f>'[3]2sestava'!K12</f>
        <v>8.2499999999999964</v>
      </c>
      <c r="G25" s="29">
        <f t="shared" si="0"/>
        <v>15.949999999999996</v>
      </c>
      <c r="H25" s="17" t="s">
        <v>8</v>
      </c>
    </row>
    <row r="26" spans="1:8" ht="17.100000000000001" customHeight="1" x14ac:dyDescent="0.25">
      <c r="A26" s="13" t="s">
        <v>19</v>
      </c>
      <c r="B26" s="14" t="str">
        <f>[3]Startovka!B29</f>
        <v>Havlicová Amálie</v>
      </c>
      <c r="C26" s="15">
        <f>[3]Startovka!C29</f>
        <v>2008</v>
      </c>
      <c r="D26" s="14" t="str">
        <f>[3]Startovka!D29</f>
        <v>TJ Sokol Ústí nad Labem</v>
      </c>
      <c r="E26" s="16">
        <f>'[3]1sestava'!K29</f>
        <v>7</v>
      </c>
      <c r="F26" s="16">
        <f>'[3]2sestava'!K29</f>
        <v>7.4</v>
      </c>
      <c r="G26" s="29">
        <f t="shared" si="0"/>
        <v>14.4</v>
      </c>
      <c r="H26" s="17" t="s">
        <v>34</v>
      </c>
    </row>
    <row r="27" spans="1:8" ht="17.100000000000001" customHeight="1" x14ac:dyDescent="0.25">
      <c r="A27" s="13" t="s">
        <v>33</v>
      </c>
      <c r="B27" s="14" t="str">
        <f>[3]Startovka!B22</f>
        <v>Dvořáková Kateřina</v>
      </c>
      <c r="C27" s="15">
        <f>[3]Startovka!C22</f>
        <v>2007</v>
      </c>
      <c r="D27" s="14" t="str">
        <f>[3]Startovka!D22</f>
        <v>SK MG Plzeň Bolevec</v>
      </c>
      <c r="E27" s="16">
        <f>'[3]1sestava'!K22</f>
        <v>7.1999999999999984</v>
      </c>
      <c r="F27" s="16">
        <f>'[3]2sestava'!K22</f>
        <v>7</v>
      </c>
      <c r="G27" s="29">
        <f t="shared" si="0"/>
        <v>14.2</v>
      </c>
      <c r="H27" s="17" t="s">
        <v>30</v>
      </c>
    </row>
    <row r="28" spans="1:8" x14ac:dyDescent="0.25">
      <c r="E28" s="32"/>
      <c r="F28" s="32"/>
      <c r="G28" s="32"/>
      <c r="H28" s="32"/>
    </row>
    <row r="29" spans="1:8" x14ac:dyDescent="0.25">
      <c r="E29" s="32" t="s">
        <v>41</v>
      </c>
      <c r="F29" s="32"/>
      <c r="G29" s="32"/>
      <c r="H29" s="32"/>
    </row>
  </sheetData>
  <mergeCells count="3">
    <mergeCell ref="A2:H2"/>
    <mergeCell ref="E28:H28"/>
    <mergeCell ref="E29:H29"/>
  </mergeCells>
  <pageMargins left="0.7" right="0.7" top="0.75" bottom="0.75" header="0.3" footer="0.3"/>
  <pageSetup paperSize="9" orientation="landscape" r:id="rId1"/>
  <headerFooter>
    <oddHeader>&amp;C&amp;"-,Tučné"&amp;16Ústecký pohárek&amp;RÚstí nad Labem
31.3.2019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0"/>
  <sheetViews>
    <sheetView topLeftCell="A13" workbookViewId="0">
      <selection activeCell="J29" sqref="J29"/>
    </sheetView>
  </sheetViews>
  <sheetFormatPr defaultRowHeight="15" x14ac:dyDescent="0.25"/>
  <cols>
    <col min="1" max="1" width="4.7109375" customWidth="1"/>
    <col min="2" max="2" width="22.85546875" customWidth="1"/>
    <col min="3" max="3" width="6.7109375" style="1" customWidth="1"/>
    <col min="4" max="4" width="25.5703125" customWidth="1"/>
    <col min="5" max="5" width="10.85546875" customWidth="1"/>
    <col min="6" max="7" width="10" customWidth="1"/>
  </cols>
  <sheetData>
    <row r="1" spans="1:8" ht="21.75" customHeight="1" x14ac:dyDescent="0.25"/>
    <row r="2" spans="1:8" ht="15.75" x14ac:dyDescent="0.25">
      <c r="A2" s="31" t="s">
        <v>44</v>
      </c>
      <c r="B2" s="31"/>
      <c r="C2" s="31"/>
      <c r="D2" s="31"/>
      <c r="E2" s="31"/>
      <c r="F2" s="31"/>
      <c r="G2" s="31"/>
      <c r="H2" s="31"/>
    </row>
    <row r="3" spans="1:8" s="3" customFormat="1" ht="8.25" customHeight="1" x14ac:dyDescent="0.25">
      <c r="A3" s="2"/>
      <c r="B3" s="2"/>
      <c r="C3" s="2"/>
      <c r="D3" s="2"/>
      <c r="E3" s="2"/>
      <c r="F3" s="2"/>
      <c r="G3" s="2"/>
      <c r="H3" s="2"/>
    </row>
    <row r="4" spans="1:8" ht="10.5" customHeight="1" x14ac:dyDescent="0.25">
      <c r="A4" s="1"/>
      <c r="C4" s="4"/>
      <c r="D4" s="5"/>
      <c r="E4" s="6"/>
      <c r="F4" s="7"/>
      <c r="G4" s="7"/>
      <c r="H4" s="8"/>
    </row>
    <row r="5" spans="1:8" ht="16.5" customHeight="1" x14ac:dyDescent="0.25">
      <c r="A5" s="9" t="s">
        <v>1</v>
      </c>
      <c r="B5" s="10" t="s">
        <v>2</v>
      </c>
      <c r="C5" s="11" t="s">
        <v>3</v>
      </c>
      <c r="D5" s="10" t="s">
        <v>4</v>
      </c>
      <c r="E5" s="11" t="s">
        <v>5</v>
      </c>
      <c r="F5" s="28" t="s">
        <v>43</v>
      </c>
      <c r="G5" s="12" t="s">
        <v>6</v>
      </c>
      <c r="H5" s="12" t="s">
        <v>7</v>
      </c>
    </row>
    <row r="6" spans="1:8" ht="17.100000000000001" customHeight="1" x14ac:dyDescent="0.25">
      <c r="A6" s="13" t="s">
        <v>20</v>
      </c>
      <c r="B6" s="14" t="str">
        <f>[4]Startovka!B13</f>
        <v>Chudybová Nikola</v>
      </c>
      <c r="C6" s="15">
        <f>[4]Startovka!C13</f>
        <v>2003</v>
      </c>
      <c r="D6" s="14" t="str">
        <f>[4]Startovka!D13</f>
        <v>TJ Sokol Pražský</v>
      </c>
      <c r="E6" s="16">
        <f>'[4]1sestava'!K13</f>
        <v>10.699999999999998</v>
      </c>
      <c r="F6" s="16">
        <f>'[4]2sestava'!K13</f>
        <v>10.75</v>
      </c>
      <c r="G6" s="29">
        <f t="shared" ref="G6:G29" si="0">SUM(E6:F6)</f>
        <v>21.449999999999996</v>
      </c>
      <c r="H6" s="17" t="s">
        <v>9</v>
      </c>
    </row>
    <row r="7" spans="1:8" ht="17.100000000000001" customHeight="1" x14ac:dyDescent="0.25">
      <c r="A7" s="13" t="s">
        <v>30</v>
      </c>
      <c r="B7" s="14" t="str">
        <f>[4]Startovka!B27</f>
        <v>Kotlárová Natálie</v>
      </c>
      <c r="C7" s="15">
        <f>[4]Startovka!C27</f>
        <v>2005</v>
      </c>
      <c r="D7" s="14" t="str">
        <f>[4]Startovka!D27</f>
        <v>TJ Sokol Horní Jiřetín</v>
      </c>
      <c r="E7" s="16">
        <f>'[4]1sestava'!K27</f>
        <v>9.6999999999999993</v>
      </c>
      <c r="F7" s="16">
        <f>'[4]2sestava'!K27</f>
        <v>11.149999999999999</v>
      </c>
      <c r="G7" s="29">
        <f t="shared" si="0"/>
        <v>20.849999999999998</v>
      </c>
      <c r="H7" s="17" t="s">
        <v>11</v>
      </c>
    </row>
    <row r="8" spans="1:8" ht="17.100000000000001" customHeight="1" x14ac:dyDescent="0.25">
      <c r="A8" s="13" t="s">
        <v>29</v>
      </c>
      <c r="B8" s="14" t="str">
        <f>[4]Startovka!B20</f>
        <v>Kopecká Markéta</v>
      </c>
      <c r="C8" s="15">
        <f>[4]Startovka!C20</f>
        <v>2003</v>
      </c>
      <c r="D8" s="14" t="str">
        <f>[4]Startovka!D20</f>
        <v>TJ Sokol Jablonec nad Nisou</v>
      </c>
      <c r="E8" s="16">
        <f>'[4]1sestava'!K20</f>
        <v>10.000000000000002</v>
      </c>
      <c r="F8" s="16">
        <f>'[4]2sestava'!K20</f>
        <v>10.450000000000003</v>
      </c>
      <c r="G8" s="29">
        <f t="shared" si="0"/>
        <v>20.450000000000003</v>
      </c>
      <c r="H8" s="17" t="s">
        <v>13</v>
      </c>
    </row>
    <row r="9" spans="1:8" ht="17.100000000000001" customHeight="1" x14ac:dyDescent="0.25">
      <c r="A9" s="13" t="s">
        <v>17</v>
      </c>
      <c r="B9" s="14" t="str">
        <f>[4]Startovka!B11</f>
        <v>Becková Lucie</v>
      </c>
      <c r="C9" s="15">
        <f>[4]Startovka!C11</f>
        <v>2003</v>
      </c>
      <c r="D9" s="14" t="str">
        <f>[4]Startovka!D11</f>
        <v>SC 80 Chomutov</v>
      </c>
      <c r="E9" s="16">
        <f>'[4]1sestava'!K11</f>
        <v>9.2000000000000011</v>
      </c>
      <c r="F9" s="16">
        <f>'[4]2sestava'!K11</f>
        <v>11.149999999999999</v>
      </c>
      <c r="G9" s="29">
        <f t="shared" si="0"/>
        <v>20.350000000000001</v>
      </c>
      <c r="H9" s="17" t="s">
        <v>14</v>
      </c>
    </row>
    <row r="10" spans="1:8" ht="17.100000000000001" customHeight="1" x14ac:dyDescent="0.25">
      <c r="A10" s="13" t="s">
        <v>15</v>
      </c>
      <c r="B10" s="14" t="str">
        <f>[4]Startovka!B10</f>
        <v>Komarová Anastasia</v>
      </c>
      <c r="C10" s="15">
        <f>[4]Startovka!C10</f>
        <v>2005</v>
      </c>
      <c r="D10" s="14" t="str">
        <f>[4]Startovka!D10</f>
        <v>SK MG Břeclav</v>
      </c>
      <c r="E10" s="16">
        <f>'[4]1sestava'!K10</f>
        <v>11.050000000000002</v>
      </c>
      <c r="F10" s="16">
        <f>'[4]2sestava'!K10</f>
        <v>9.2999999999999989</v>
      </c>
      <c r="G10" s="29">
        <f t="shared" si="0"/>
        <v>20.350000000000001</v>
      </c>
      <c r="H10" s="17" t="s">
        <v>15</v>
      </c>
    </row>
    <row r="11" spans="1:8" ht="17.100000000000001" customHeight="1" x14ac:dyDescent="0.25">
      <c r="A11" s="13" t="s">
        <v>25</v>
      </c>
      <c r="B11" s="14" t="str">
        <f>[4]Startovka!B17</f>
        <v>Kaňová Stanislava</v>
      </c>
      <c r="C11" s="15">
        <f>[4]Startovka!C17</f>
        <v>2005</v>
      </c>
      <c r="D11" s="14" t="str">
        <f>[4]Startovka!D17</f>
        <v>SK MG Břeclav</v>
      </c>
      <c r="E11" s="16">
        <f>'[4]1sestava'!K17</f>
        <v>9.1999999999999993</v>
      </c>
      <c r="F11" s="16">
        <f>'[4]2sestava'!K17</f>
        <v>11.05</v>
      </c>
      <c r="G11" s="29">
        <f t="shared" si="0"/>
        <v>20.25</v>
      </c>
      <c r="H11" s="17" t="s">
        <v>17</v>
      </c>
    </row>
    <row r="12" spans="1:8" ht="17.100000000000001" customHeight="1" x14ac:dyDescent="0.25">
      <c r="A12" s="13" t="s">
        <v>11</v>
      </c>
      <c r="B12" s="14" t="str">
        <f>[4]Startovka!B7</f>
        <v>Křečková Michaela</v>
      </c>
      <c r="C12" s="15">
        <f>[4]Startovka!C7</f>
        <v>2004</v>
      </c>
      <c r="D12" s="14" t="str">
        <f>[4]Startovka!D7</f>
        <v>TJ VS Praha ZP</v>
      </c>
      <c r="E12" s="16">
        <f>'[4]1sestava'!K7</f>
        <v>9.5</v>
      </c>
      <c r="F12" s="16">
        <f>'[4]2sestava'!K7</f>
        <v>10.5</v>
      </c>
      <c r="G12" s="29">
        <f t="shared" si="0"/>
        <v>20</v>
      </c>
      <c r="H12" s="17" t="s">
        <v>18</v>
      </c>
    </row>
    <row r="13" spans="1:8" ht="17.100000000000001" customHeight="1" x14ac:dyDescent="0.25">
      <c r="A13" s="13" t="s">
        <v>28</v>
      </c>
      <c r="B13" s="14" t="str">
        <f>[4]Startovka!B24</f>
        <v>Kružíková Klára</v>
      </c>
      <c r="C13" s="15">
        <f>[4]Startovka!C24</f>
        <v>2005</v>
      </c>
      <c r="D13" s="14" t="str">
        <f>[4]Startovka!D24</f>
        <v>SK MG Břeclav</v>
      </c>
      <c r="E13" s="16">
        <f>'[4]1sestava'!K24</f>
        <v>10.349999999999998</v>
      </c>
      <c r="F13" s="16">
        <f>'[4]2sestava'!K24</f>
        <v>9.5500000000000025</v>
      </c>
      <c r="G13" s="29">
        <f t="shared" si="0"/>
        <v>19.899999999999999</v>
      </c>
      <c r="H13" s="17" t="s">
        <v>20</v>
      </c>
    </row>
    <row r="14" spans="1:8" ht="17.100000000000001" customHeight="1" x14ac:dyDescent="0.25">
      <c r="A14" s="13" t="s">
        <v>31</v>
      </c>
      <c r="B14" s="14" t="str">
        <f>[4]Startovka!B21</f>
        <v>Mašínová Eliška</v>
      </c>
      <c r="C14" s="15">
        <f>[4]Startovka!C21</f>
        <v>2005</v>
      </c>
      <c r="D14" s="14" t="str">
        <f>[4]Startovka!D21</f>
        <v>GSK Ústí nad Labem</v>
      </c>
      <c r="E14" s="16">
        <f>'[4]1sestava'!K21</f>
        <v>9.25</v>
      </c>
      <c r="F14" s="16">
        <f>'[4]2sestava'!K21</f>
        <v>10.35</v>
      </c>
      <c r="G14" s="29">
        <f t="shared" si="0"/>
        <v>19.600000000000001</v>
      </c>
      <c r="H14" s="17" t="s">
        <v>21</v>
      </c>
    </row>
    <row r="15" spans="1:8" ht="17.100000000000001" customHeight="1" x14ac:dyDescent="0.25">
      <c r="A15" s="13" t="s">
        <v>12</v>
      </c>
      <c r="B15" s="14" t="str">
        <f>[4]Startovka!B28</f>
        <v>Komarova Maria</v>
      </c>
      <c r="C15" s="15">
        <f>[4]Startovka!C28</f>
        <v>2005</v>
      </c>
      <c r="D15" s="14" t="str">
        <f>[4]Startovka!D28</f>
        <v>SK MG Břeclav</v>
      </c>
      <c r="E15" s="16">
        <f>'[4]1sestava'!K28</f>
        <v>9.65</v>
      </c>
      <c r="F15" s="16">
        <f>'[4]2sestava'!K28</f>
        <v>9.9499999999999993</v>
      </c>
      <c r="G15" s="29">
        <f t="shared" si="0"/>
        <v>19.600000000000001</v>
      </c>
      <c r="H15" s="17" t="s">
        <v>22</v>
      </c>
    </row>
    <row r="16" spans="1:8" ht="17.100000000000001" customHeight="1" x14ac:dyDescent="0.25">
      <c r="A16" s="13" t="s">
        <v>23</v>
      </c>
      <c r="B16" s="14" t="str">
        <f>[4]Startovka!B16</f>
        <v>Pechová Pavla</v>
      </c>
      <c r="C16" s="15">
        <f>[4]Startovka!C16</f>
        <v>2004</v>
      </c>
      <c r="D16" s="14" t="str">
        <f>[4]Startovka!D16</f>
        <v>GSK Ústí nad Labem</v>
      </c>
      <c r="E16" s="16">
        <f>'[4]1sestava'!K16</f>
        <v>9.2500000000000018</v>
      </c>
      <c r="F16" s="16">
        <f>'[4]2sestava'!K16</f>
        <v>10.15</v>
      </c>
      <c r="G16" s="29">
        <f t="shared" si="0"/>
        <v>19.400000000000002</v>
      </c>
      <c r="H16" s="17" t="s">
        <v>23</v>
      </c>
    </row>
    <row r="17" spans="1:8" ht="17.100000000000001" customHeight="1" x14ac:dyDescent="0.25">
      <c r="A17" s="13" t="s">
        <v>24</v>
      </c>
      <c r="B17" s="14" t="str">
        <f>[4]Startovka!B19</f>
        <v>Drážďanská Valerie</v>
      </c>
      <c r="C17" s="15">
        <f>[4]Startovka!C19</f>
        <v>2004</v>
      </c>
      <c r="D17" s="14" t="str">
        <f>[4]Startovka!D19</f>
        <v>SC 80 Chomutov</v>
      </c>
      <c r="E17" s="16">
        <f>'[4]1sestava'!K19</f>
        <v>9.5000000000000036</v>
      </c>
      <c r="F17" s="16">
        <f>'[4]2sestava'!K19</f>
        <v>9.6499999999999986</v>
      </c>
      <c r="G17" s="29">
        <f t="shared" si="0"/>
        <v>19.150000000000002</v>
      </c>
      <c r="H17" s="17" t="s">
        <v>25</v>
      </c>
    </row>
    <row r="18" spans="1:8" ht="17.100000000000001" customHeight="1" x14ac:dyDescent="0.25">
      <c r="A18" s="13" t="s">
        <v>18</v>
      </c>
      <c r="B18" s="14" t="str">
        <f>[4]Startovka!B12</f>
        <v>Peroutková Amálie</v>
      </c>
      <c r="C18" s="15">
        <f>[4]Startovka!C12</f>
        <v>2003</v>
      </c>
      <c r="D18" s="14" t="str">
        <f>[4]Startovka!D12</f>
        <v>TJ Sokol Jablonec nad Nisou</v>
      </c>
      <c r="E18" s="16">
        <f>'[4]1sestava'!K12</f>
        <v>7.4499999999999993</v>
      </c>
      <c r="F18" s="16">
        <f>'[4]2sestava'!K12</f>
        <v>10.999999999999996</v>
      </c>
      <c r="G18" s="29">
        <f t="shared" si="0"/>
        <v>18.449999999999996</v>
      </c>
      <c r="H18" s="17" t="s">
        <v>26</v>
      </c>
    </row>
    <row r="19" spans="1:8" ht="17.100000000000001" customHeight="1" x14ac:dyDescent="0.25">
      <c r="A19" s="13" t="s">
        <v>19</v>
      </c>
      <c r="B19" s="14" t="str">
        <f>[4]Startovka!B29</f>
        <v>Minaříková Nela</v>
      </c>
      <c r="C19" s="15">
        <f>[4]Startovka!C29</f>
        <v>2004</v>
      </c>
      <c r="D19" s="14" t="str">
        <f>[4]Startovka!D29</f>
        <v>CMG Litvínov</v>
      </c>
      <c r="E19" s="16">
        <f>'[4]1sestava'!K29</f>
        <v>8</v>
      </c>
      <c r="F19" s="16">
        <f>'[4]2sestava'!K29</f>
        <v>9.5500000000000025</v>
      </c>
      <c r="G19" s="29">
        <f t="shared" si="0"/>
        <v>17.550000000000004</v>
      </c>
      <c r="H19" s="17" t="s">
        <v>24</v>
      </c>
    </row>
    <row r="20" spans="1:8" ht="17.100000000000001" customHeight="1" x14ac:dyDescent="0.25">
      <c r="A20" s="13" t="s">
        <v>33</v>
      </c>
      <c r="B20" s="14" t="str">
        <f>[4]Startovka!B22</f>
        <v>Kupková Veronika</v>
      </c>
      <c r="C20" s="15">
        <f>[4]Startovka!C22</f>
        <v>2005</v>
      </c>
      <c r="D20" s="14" t="str">
        <f>[4]Startovka!D22</f>
        <v>MG Liberec</v>
      </c>
      <c r="E20" s="16">
        <f>'[4]1sestava'!K22</f>
        <v>8.3999999999999986</v>
      </c>
      <c r="F20" s="16">
        <f>'[4]2sestava'!K22</f>
        <v>8.9500000000000028</v>
      </c>
      <c r="G20" s="29">
        <f t="shared" si="0"/>
        <v>17.350000000000001</v>
      </c>
      <c r="H20" s="17" t="s">
        <v>29</v>
      </c>
    </row>
    <row r="21" spans="1:8" ht="17.100000000000001" customHeight="1" x14ac:dyDescent="0.25">
      <c r="A21" s="13" t="s">
        <v>9</v>
      </c>
      <c r="B21" s="14" t="str">
        <f>[4]Startovka!B6</f>
        <v>Vašáková Jolana</v>
      </c>
      <c r="C21" s="15">
        <f>[4]Startovka!C6</f>
        <v>2004</v>
      </c>
      <c r="D21" s="14" t="str">
        <f>[4]Startovka!D6</f>
        <v>MG Liberec</v>
      </c>
      <c r="E21" s="16">
        <f>'[4]1sestava'!K6</f>
        <v>8.1000000000000014</v>
      </c>
      <c r="F21" s="16">
        <f>'[4]2sestava'!K6</f>
        <v>8.85</v>
      </c>
      <c r="G21" s="29">
        <f t="shared" si="0"/>
        <v>16.950000000000003</v>
      </c>
      <c r="H21" s="17" t="s">
        <v>31</v>
      </c>
    </row>
    <row r="22" spans="1:8" ht="17.100000000000001" customHeight="1" x14ac:dyDescent="0.25">
      <c r="A22" s="13" t="s">
        <v>21</v>
      </c>
      <c r="B22" s="14" t="str">
        <f>[4]Startovka!B14</f>
        <v>Vlková Rebeka</v>
      </c>
      <c r="C22" s="15">
        <f>[4]Startovka!C14</f>
        <v>2004</v>
      </c>
      <c r="D22" s="14" t="str">
        <f>[4]Startovka!D14</f>
        <v>TJ VS Praha ZP</v>
      </c>
      <c r="E22" s="16">
        <f>'[4]1sestava'!K14</f>
        <v>8.6499999999999968</v>
      </c>
      <c r="F22" s="16">
        <f>'[4]2sestava'!K14</f>
        <v>8.0500000000000007</v>
      </c>
      <c r="G22" s="29">
        <f t="shared" si="0"/>
        <v>16.699999999999996</v>
      </c>
      <c r="H22" s="17" t="s">
        <v>33</v>
      </c>
    </row>
    <row r="23" spans="1:8" ht="17.100000000000001" customHeight="1" x14ac:dyDescent="0.25">
      <c r="A23" s="13" t="s">
        <v>22</v>
      </c>
      <c r="B23" s="14" t="str">
        <f>[4]Startovka!B15</f>
        <v>Komárová Eliška</v>
      </c>
      <c r="C23" s="15">
        <f>[4]Startovka!C15</f>
        <v>2004</v>
      </c>
      <c r="D23" s="14" t="str">
        <f>[4]Startovka!D15</f>
        <v>TJ Sokol Ústí nad Labem</v>
      </c>
      <c r="E23" s="16">
        <f>'[4]1sestava'!K15</f>
        <v>7.4</v>
      </c>
      <c r="F23" s="16">
        <f>'[4]2sestava'!K15</f>
        <v>9</v>
      </c>
      <c r="G23" s="29">
        <f t="shared" si="0"/>
        <v>16.399999999999999</v>
      </c>
      <c r="H23" s="17" t="s">
        <v>32</v>
      </c>
    </row>
    <row r="24" spans="1:8" ht="17.100000000000001" customHeight="1" x14ac:dyDescent="0.25">
      <c r="A24" s="13" t="s">
        <v>32</v>
      </c>
      <c r="B24" s="14" t="str">
        <f>[4]Startovka!B23</f>
        <v>Tomášková Julie</v>
      </c>
      <c r="C24" s="15">
        <f>[4]Startovka!C23</f>
        <v>2005</v>
      </c>
      <c r="D24" s="14" t="str">
        <f>[4]Startovka!D23</f>
        <v>SK MG Plzeň Bolevec</v>
      </c>
      <c r="E24" s="16">
        <f>'[4]1sestava'!K23</f>
        <v>8.85</v>
      </c>
      <c r="F24" s="16">
        <f>'[4]2sestava'!K23</f>
        <v>7.5500000000000016</v>
      </c>
      <c r="G24" s="29">
        <f t="shared" si="0"/>
        <v>16.400000000000002</v>
      </c>
      <c r="H24" s="17" t="s">
        <v>28</v>
      </c>
    </row>
    <row r="25" spans="1:8" ht="17.100000000000001" customHeight="1" x14ac:dyDescent="0.25">
      <c r="A25" s="13" t="s">
        <v>13</v>
      </c>
      <c r="B25" s="14" t="str">
        <f>[4]Startovka!B8</f>
        <v>Zímová Nikola</v>
      </c>
      <c r="C25" s="15">
        <f>[4]Startovka!C8</f>
        <v>2004</v>
      </c>
      <c r="D25" s="14" t="str">
        <f>[4]Startovka!D8</f>
        <v>TJ Sokol Horní Jiřetín</v>
      </c>
      <c r="E25" s="16">
        <f>'[4]1sestava'!K8</f>
        <v>8.0500000000000007</v>
      </c>
      <c r="F25" s="16">
        <f>'[4]2sestava'!K8</f>
        <v>8.1999999999999993</v>
      </c>
      <c r="G25" s="29">
        <f t="shared" si="0"/>
        <v>16.25</v>
      </c>
      <c r="H25" s="17" t="s">
        <v>8</v>
      </c>
    </row>
    <row r="26" spans="1:8" ht="17.100000000000001" customHeight="1" x14ac:dyDescent="0.25">
      <c r="A26" s="13" t="s">
        <v>34</v>
      </c>
      <c r="B26" s="14" t="str">
        <f>[4]Startovka!B26</f>
        <v>Bubeníková Eliška</v>
      </c>
      <c r="C26" s="15">
        <f>[4]Startovka!C26</f>
        <v>2005</v>
      </c>
      <c r="D26" s="14" t="str">
        <f>[4]Startovka!D26</f>
        <v>TJ VS Praha ZP</v>
      </c>
      <c r="E26" s="16">
        <f>'[4]1sestava'!K26</f>
        <v>7.45</v>
      </c>
      <c r="F26" s="16">
        <f>'[4]2sestava'!K26</f>
        <v>8.1000000000000014</v>
      </c>
      <c r="G26" s="29">
        <f t="shared" si="0"/>
        <v>15.55</v>
      </c>
      <c r="H26" s="17" t="s">
        <v>34</v>
      </c>
    </row>
    <row r="27" spans="1:8" ht="17.100000000000001" customHeight="1" x14ac:dyDescent="0.25">
      <c r="A27" s="13" t="s">
        <v>14</v>
      </c>
      <c r="B27" s="14" t="str">
        <f>[4]Startovka!B9</f>
        <v>Lánová Kristýna</v>
      </c>
      <c r="C27" s="15">
        <f>[4]Startovka!C9</f>
        <v>2004</v>
      </c>
      <c r="D27" s="14" t="str">
        <f>[4]Startovka!D9</f>
        <v>TJ Sokol Ústí nad Labem</v>
      </c>
      <c r="E27" s="16">
        <f>'[4]1sestava'!K9</f>
        <v>7.3000000000000007</v>
      </c>
      <c r="F27" s="16">
        <f>'[4]2sestava'!K9</f>
        <v>8.1999999999999993</v>
      </c>
      <c r="G27" s="29">
        <f t="shared" si="0"/>
        <v>15.5</v>
      </c>
      <c r="H27" s="17" t="s">
        <v>30</v>
      </c>
    </row>
    <row r="28" spans="1:8" ht="17.100000000000001" customHeight="1" x14ac:dyDescent="0.25">
      <c r="A28" s="13" t="s">
        <v>26</v>
      </c>
      <c r="B28" s="14" t="str">
        <f>[4]Startovka!B18</f>
        <v>Pašková Denisa</v>
      </c>
      <c r="C28" s="15">
        <f>[4]Startovka!C18</f>
        <v>2005</v>
      </c>
      <c r="D28" s="14" t="str">
        <f>[4]Startovka!D18</f>
        <v>TJ Sokol Horní Jiřetín</v>
      </c>
      <c r="E28" s="16">
        <f>'[4]1sestava'!K18</f>
        <v>8</v>
      </c>
      <c r="F28" s="16">
        <f>'[4]2sestava'!K18</f>
        <v>7.5</v>
      </c>
      <c r="G28" s="29">
        <f t="shared" si="0"/>
        <v>15.5</v>
      </c>
      <c r="H28" s="17" t="s">
        <v>12</v>
      </c>
    </row>
    <row r="29" spans="1:8" ht="17.100000000000001" customHeight="1" x14ac:dyDescent="0.25">
      <c r="A29" s="13" t="s">
        <v>8</v>
      </c>
      <c r="B29" s="14" t="str">
        <f>[4]Startovka!B25</f>
        <v>Simaku Denisa</v>
      </c>
      <c r="C29" s="15">
        <f>[4]Startovka!C25</f>
        <v>2004</v>
      </c>
      <c r="D29" s="14" t="str">
        <f>[4]Startovka!D25</f>
        <v>MG Liberec</v>
      </c>
      <c r="E29" s="16">
        <f>'[4]1sestava'!K25</f>
        <v>7.8500000000000014</v>
      </c>
      <c r="F29" s="16">
        <f>'[4]2sestava'!K25</f>
        <v>7.3000000000000007</v>
      </c>
      <c r="G29" s="29">
        <f t="shared" si="0"/>
        <v>15.150000000000002</v>
      </c>
      <c r="H29" s="17" t="s">
        <v>19</v>
      </c>
    </row>
    <row r="30" spans="1:8" x14ac:dyDescent="0.25">
      <c r="E30" s="32" t="s">
        <v>41</v>
      </c>
      <c r="F30" s="32"/>
      <c r="G30" s="32"/>
      <c r="H30" s="32"/>
    </row>
  </sheetData>
  <mergeCells count="2">
    <mergeCell ref="A2:H2"/>
    <mergeCell ref="E30:H30"/>
  </mergeCells>
  <pageMargins left="0.7" right="0.7" top="0.78740157499999996" bottom="0.78740157499999996" header="0.3" footer="0.3"/>
  <pageSetup paperSize="9" orientation="landscape" r:id="rId1"/>
  <headerFooter>
    <oddHeader>&amp;C&amp;"-,Tučné"&amp;16Ústecký pohárek&amp;RÚstí nad Labem
31.3.2019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9"/>
  <sheetViews>
    <sheetView tabSelected="1" zoomScaleNormal="100" workbookViewId="0">
      <selection activeCell="M34" sqref="M33:M34"/>
    </sheetView>
  </sheetViews>
  <sheetFormatPr defaultRowHeight="15" x14ac:dyDescent="0.25"/>
  <cols>
    <col min="1" max="1" width="4.7109375" customWidth="1"/>
    <col min="2" max="2" width="22.85546875" customWidth="1"/>
    <col min="3" max="3" width="6.7109375" style="1" customWidth="1"/>
    <col min="4" max="4" width="25.5703125" customWidth="1"/>
    <col min="5" max="5" width="10.85546875" customWidth="1"/>
    <col min="6" max="7" width="10" customWidth="1"/>
  </cols>
  <sheetData>
    <row r="1" spans="1:8" ht="21.75" customHeight="1" x14ac:dyDescent="0.25"/>
    <row r="2" spans="1:8" ht="15.75" x14ac:dyDescent="0.25">
      <c r="A2" s="31" t="s">
        <v>45</v>
      </c>
      <c r="B2" s="31"/>
      <c r="C2" s="31"/>
      <c r="D2" s="31"/>
      <c r="E2" s="31"/>
      <c r="F2" s="31"/>
      <c r="G2" s="31"/>
      <c r="H2" s="31"/>
    </row>
    <row r="3" spans="1:8" s="3" customFormat="1" ht="8.25" customHeight="1" x14ac:dyDescent="0.25">
      <c r="A3" s="2"/>
      <c r="B3" s="2"/>
      <c r="C3" s="2"/>
      <c r="D3" s="2"/>
      <c r="E3" s="2"/>
      <c r="F3" s="2"/>
      <c r="G3" s="2"/>
      <c r="H3" s="2"/>
    </row>
    <row r="4" spans="1:8" ht="10.5" customHeight="1" x14ac:dyDescent="0.25">
      <c r="A4" s="1"/>
      <c r="C4" s="4"/>
      <c r="D4" s="5"/>
      <c r="E4" s="6"/>
      <c r="F4" s="7"/>
      <c r="G4" s="7"/>
      <c r="H4" s="8"/>
    </row>
    <row r="5" spans="1:8" ht="16.5" customHeight="1" x14ac:dyDescent="0.25">
      <c r="A5" s="9" t="s">
        <v>1</v>
      </c>
      <c r="B5" s="10" t="s">
        <v>2</v>
      </c>
      <c r="C5" s="11" t="s">
        <v>3</v>
      </c>
      <c r="D5" s="10" t="s">
        <v>4</v>
      </c>
      <c r="E5" s="11" t="s">
        <v>5</v>
      </c>
      <c r="F5" s="28" t="s">
        <v>43</v>
      </c>
      <c r="G5" s="12" t="s">
        <v>6</v>
      </c>
      <c r="H5" s="12" t="s">
        <v>7</v>
      </c>
    </row>
    <row r="6" spans="1:8" ht="17.100000000000001" customHeight="1" x14ac:dyDescent="0.25">
      <c r="A6" s="13" t="s">
        <v>25</v>
      </c>
      <c r="B6" s="14" t="str">
        <f>[5]Startovka!B17</f>
        <v>Popluharová Zuzana</v>
      </c>
      <c r="C6" s="15">
        <f>[5]Startovka!C17</f>
        <v>2013</v>
      </c>
      <c r="D6" s="14" t="str">
        <f>[5]Startovka!D17</f>
        <v>TJ Sokol Horní Jiřetín</v>
      </c>
      <c r="E6" s="16">
        <f>'[5]1sestava'!K17</f>
        <v>12.350000000000001</v>
      </c>
      <c r="F6" s="16">
        <f>'[5]2sestava'!K17</f>
        <v>12.450000000000003</v>
      </c>
      <c r="G6" s="29">
        <f t="shared" ref="G6:G17" si="0">SUM(E6:F6)</f>
        <v>24.800000000000004</v>
      </c>
      <c r="H6" s="17" t="s">
        <v>9</v>
      </c>
    </row>
    <row r="7" spans="1:8" ht="17.100000000000001" customHeight="1" x14ac:dyDescent="0.25">
      <c r="A7" s="13" t="s">
        <v>23</v>
      </c>
      <c r="B7" s="14" t="str">
        <f>[5]Startovka!B16</f>
        <v>Šedá Barbora</v>
      </c>
      <c r="C7" s="15">
        <f>[5]Startovka!C16</f>
        <v>2014</v>
      </c>
      <c r="D7" s="14" t="str">
        <f>[5]Startovka!D16</f>
        <v>GSK Ústí nad Labem</v>
      </c>
      <c r="E7" s="16">
        <f>'[5]1sestava'!K16</f>
        <v>11.3</v>
      </c>
      <c r="F7" s="16">
        <f>'[5]2sestava'!K16</f>
        <v>11.749999999999996</v>
      </c>
      <c r="G7" s="29">
        <f t="shared" si="0"/>
        <v>23.049999999999997</v>
      </c>
      <c r="H7" s="17" t="s">
        <v>11</v>
      </c>
    </row>
    <row r="8" spans="1:8" ht="17.100000000000001" customHeight="1" x14ac:dyDescent="0.25">
      <c r="A8" s="13" t="s">
        <v>15</v>
      </c>
      <c r="B8" s="14" t="str">
        <f>[5]Startovka!B10</f>
        <v>Kubáčová Julie</v>
      </c>
      <c r="C8" s="15">
        <f>[5]Startovka!C10</f>
        <v>2013</v>
      </c>
      <c r="D8" s="14" t="str">
        <f>[5]Startovka!D10</f>
        <v>TJ Sokol Horní Jiřetín</v>
      </c>
      <c r="E8" s="16">
        <f>'[5]1sestava'!K10</f>
        <v>11.15</v>
      </c>
      <c r="F8" s="16">
        <f>'[5]2sestava'!K10</f>
        <v>11.600000000000003</v>
      </c>
      <c r="G8" s="29">
        <f t="shared" si="0"/>
        <v>22.750000000000004</v>
      </c>
      <c r="H8" s="17" t="s">
        <v>13</v>
      </c>
    </row>
    <row r="9" spans="1:8" ht="17.100000000000001" customHeight="1" x14ac:dyDescent="0.25">
      <c r="A9" s="13" t="s">
        <v>9</v>
      </c>
      <c r="B9" s="14" t="str">
        <f>[5]Startovka!B6</f>
        <v>Novotná Klaudie</v>
      </c>
      <c r="C9" s="15">
        <f>[5]Startovka!C6</f>
        <v>2013</v>
      </c>
      <c r="D9" s="14" t="str">
        <f>[5]Startovka!D6</f>
        <v>TJ Sokol Horní Jiřetín</v>
      </c>
      <c r="E9" s="16">
        <f>'[5]1sestava'!K6</f>
        <v>10.999999999999998</v>
      </c>
      <c r="F9" s="16">
        <f>'[5]2sestava'!K6</f>
        <v>11.55</v>
      </c>
      <c r="G9" s="29">
        <f t="shared" si="0"/>
        <v>22.549999999999997</v>
      </c>
      <c r="H9" s="17" t="s">
        <v>14</v>
      </c>
    </row>
    <row r="10" spans="1:8" ht="17.100000000000001" customHeight="1" x14ac:dyDescent="0.25">
      <c r="A10" s="13" t="s">
        <v>22</v>
      </c>
      <c r="B10" s="14" t="str">
        <f>[5]Startovka!B15</f>
        <v>Jeníčková Sabina</v>
      </c>
      <c r="C10" s="15">
        <f>[5]Startovka!C15</f>
        <v>2013</v>
      </c>
      <c r="D10" s="14" t="str">
        <f>[5]Startovka!D15</f>
        <v>GSK Ústí nad Labem</v>
      </c>
      <c r="E10" s="16">
        <f>'[5]1sestava'!K15</f>
        <v>10.3</v>
      </c>
      <c r="F10" s="16">
        <f>'[5]2sestava'!K15</f>
        <v>11.999999999999998</v>
      </c>
      <c r="G10" s="29">
        <f t="shared" si="0"/>
        <v>22.299999999999997</v>
      </c>
      <c r="H10" s="17" t="s">
        <v>15</v>
      </c>
    </row>
    <row r="11" spans="1:8" ht="17.100000000000001" customHeight="1" x14ac:dyDescent="0.25">
      <c r="A11" s="13" t="s">
        <v>29</v>
      </c>
      <c r="B11" s="14" t="str">
        <f>[5]Startovka!B20</f>
        <v>Šindelářová Kristýna</v>
      </c>
      <c r="C11" s="15">
        <f>[5]Startovka!C20</f>
        <v>2013</v>
      </c>
      <c r="D11" s="14" t="str">
        <f>[5]Startovka!D20</f>
        <v>CMG Litvínov</v>
      </c>
      <c r="E11" s="16">
        <f>'[5]1sestava'!K20</f>
        <v>10.400000000000002</v>
      </c>
      <c r="F11" s="16">
        <f>'[5]2sestava'!K20</f>
        <v>11.55</v>
      </c>
      <c r="G11" s="29">
        <f t="shared" si="0"/>
        <v>21.950000000000003</v>
      </c>
      <c r="H11" s="17" t="s">
        <v>17</v>
      </c>
    </row>
    <row r="12" spans="1:8" ht="17.100000000000001" customHeight="1" x14ac:dyDescent="0.25">
      <c r="A12" s="13" t="s">
        <v>17</v>
      </c>
      <c r="B12" s="30" t="str">
        <f>[5]Startovka!B11</f>
        <v>Chudinová Štěpánka</v>
      </c>
      <c r="C12" s="15">
        <f>[5]Startovka!C11</f>
        <v>2013</v>
      </c>
      <c r="D12" s="14" t="str">
        <f>[5]Startovka!D11</f>
        <v>USK Slavie Ústí nad Labem</v>
      </c>
      <c r="E12" s="16">
        <f>'[5]1sestava'!K11</f>
        <v>9.75</v>
      </c>
      <c r="F12" s="16">
        <f>'[5]2sestava'!K11</f>
        <v>12.200000000000001</v>
      </c>
      <c r="G12" s="29">
        <f t="shared" si="0"/>
        <v>21.950000000000003</v>
      </c>
      <c r="H12" s="17" t="s">
        <v>18</v>
      </c>
    </row>
    <row r="13" spans="1:8" ht="17.100000000000001" customHeight="1" x14ac:dyDescent="0.25">
      <c r="A13" s="13" t="s">
        <v>13</v>
      </c>
      <c r="B13" s="14" t="str">
        <f>[5]Startovka!B8</f>
        <v>Krpálková Magdalena</v>
      </c>
      <c r="C13" s="15">
        <f>[5]Startovka!C8</f>
        <v>2013</v>
      </c>
      <c r="D13" s="14" t="str">
        <f>[5]Startovka!D8</f>
        <v>TJ Žatec</v>
      </c>
      <c r="E13" s="16">
        <f>'[5]1sestava'!K8</f>
        <v>10.200000000000003</v>
      </c>
      <c r="F13" s="16">
        <f>'[5]2sestava'!K8</f>
        <v>11.549999999999995</v>
      </c>
      <c r="G13" s="29">
        <f t="shared" si="0"/>
        <v>21.75</v>
      </c>
      <c r="H13" s="17" t="s">
        <v>20</v>
      </c>
    </row>
    <row r="14" spans="1:8" ht="17.100000000000001" customHeight="1" x14ac:dyDescent="0.25">
      <c r="A14" s="13" t="s">
        <v>20</v>
      </c>
      <c r="B14" s="14" t="str">
        <f>[5]Startovka!B13</f>
        <v>Krejčová Michala</v>
      </c>
      <c r="C14" s="15">
        <f>[5]Startovka!C13</f>
        <v>2013</v>
      </c>
      <c r="D14" s="14" t="str">
        <f>[5]Startovka!D13</f>
        <v>TJ Žatec</v>
      </c>
      <c r="E14" s="16">
        <f>'[5]1sestava'!K13</f>
        <v>9.6499999999999968</v>
      </c>
      <c r="F14" s="16">
        <f>'[5]2sestava'!K13</f>
        <v>10.950000000000001</v>
      </c>
      <c r="G14" s="29">
        <f t="shared" si="0"/>
        <v>20.599999999999998</v>
      </c>
      <c r="H14" s="17" t="s">
        <v>21</v>
      </c>
    </row>
    <row r="15" spans="1:8" ht="17.100000000000001" customHeight="1" x14ac:dyDescent="0.25">
      <c r="A15" s="13" t="s">
        <v>14</v>
      </c>
      <c r="B15" s="14" t="str">
        <f>[5]Startovka!B9</f>
        <v>Vonková Alena</v>
      </c>
      <c r="C15" s="15">
        <f>[5]Startovka!C9</f>
        <v>2013</v>
      </c>
      <c r="D15" s="14" t="str">
        <f>[5]Startovka!D9</f>
        <v>GSK Ústí nad Labem</v>
      </c>
      <c r="E15" s="16">
        <f>'[5]1sestava'!K9</f>
        <v>9.7000000000000011</v>
      </c>
      <c r="F15" s="16">
        <f>'[5]2sestava'!K9</f>
        <v>10.799999999999999</v>
      </c>
      <c r="G15" s="29">
        <f t="shared" si="0"/>
        <v>20.5</v>
      </c>
      <c r="H15" s="17" t="s">
        <v>46</v>
      </c>
    </row>
    <row r="16" spans="1:8" ht="17.100000000000001" customHeight="1" x14ac:dyDescent="0.25">
      <c r="A16" s="13" t="s">
        <v>18</v>
      </c>
      <c r="B16" s="14" t="str">
        <f>[5]Startovka!B12</f>
        <v>Haramulová Nikol</v>
      </c>
      <c r="C16" s="15">
        <f>[5]Startovka!C12</f>
        <v>2013</v>
      </c>
      <c r="D16" s="14" t="str">
        <f>[5]Startovka!D12</f>
        <v>GSK Ústí nad Labem</v>
      </c>
      <c r="E16" s="16">
        <f>'[5]1sestava'!K12</f>
        <v>9.6499999999999986</v>
      </c>
      <c r="F16" s="16">
        <f>'[5]2sestava'!K12</f>
        <v>9.9499999999999975</v>
      </c>
      <c r="G16" s="29">
        <f t="shared" si="0"/>
        <v>19.599999999999994</v>
      </c>
      <c r="H16" s="17" t="s">
        <v>23</v>
      </c>
    </row>
    <row r="17" spans="1:8" ht="17.100000000000001" customHeight="1" x14ac:dyDescent="0.25">
      <c r="A17" s="13" t="s">
        <v>24</v>
      </c>
      <c r="B17" s="14" t="str">
        <f>[5]Startovka!B19</f>
        <v>Kárová Eva</v>
      </c>
      <c r="C17" s="15">
        <f>[5]Startovka!C19</f>
        <v>2013</v>
      </c>
      <c r="D17" s="14" t="str">
        <f>[5]Startovka!D19</f>
        <v>GSK Ústí nad Labem</v>
      </c>
      <c r="E17" s="16">
        <f>'[5]1sestava'!K19</f>
        <v>9.1</v>
      </c>
      <c r="F17" s="16">
        <f>'[5]2sestava'!K19</f>
        <v>9.8000000000000007</v>
      </c>
      <c r="G17" s="29">
        <f t="shared" si="0"/>
        <v>18.899999999999999</v>
      </c>
      <c r="H17" s="17" t="s">
        <v>25</v>
      </c>
    </row>
    <row r="19" spans="1:8" x14ac:dyDescent="0.25">
      <c r="E19" s="32" t="s">
        <v>41</v>
      </c>
      <c r="F19" s="32"/>
      <c r="G19" s="32"/>
      <c r="H19" s="32"/>
    </row>
  </sheetData>
  <mergeCells count="2">
    <mergeCell ref="A2:H2"/>
    <mergeCell ref="E19:H19"/>
  </mergeCells>
  <pageMargins left="0.7" right="0.7" top="0.78740157499999996" bottom="0.78740157499999996" header="0.3" footer="0.3"/>
  <pageSetup paperSize="9" orientation="landscape" r:id="rId1"/>
  <headerFooter>
    <oddHeader>&amp;C&amp;"-,Tučné"&amp;16Ústecký pohárek&amp;RÚstí nad Labem
31.3.2019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9"/>
  <sheetViews>
    <sheetView workbookViewId="0">
      <selection activeCell="B9" sqref="B9"/>
    </sheetView>
  </sheetViews>
  <sheetFormatPr defaultRowHeight="15" x14ac:dyDescent="0.25"/>
  <cols>
    <col min="1" max="1" width="4.7109375" customWidth="1"/>
    <col min="2" max="2" width="22.85546875" customWidth="1"/>
    <col min="3" max="3" width="6.7109375" style="1" customWidth="1"/>
    <col min="4" max="4" width="25.5703125" customWidth="1"/>
    <col min="5" max="5" width="10.85546875" customWidth="1"/>
    <col min="6" max="7" width="10" customWidth="1"/>
  </cols>
  <sheetData>
    <row r="1" spans="1:8" ht="21.75" customHeight="1" x14ac:dyDescent="0.25"/>
    <row r="2" spans="1:8" ht="15.75" x14ac:dyDescent="0.25">
      <c r="A2" s="31" t="s">
        <v>47</v>
      </c>
      <c r="B2" s="31"/>
      <c r="C2" s="31"/>
      <c r="D2" s="31"/>
      <c r="E2" s="31"/>
      <c r="F2" s="31"/>
      <c r="G2" s="31"/>
      <c r="H2" s="31"/>
    </row>
    <row r="3" spans="1:8" s="3" customFormat="1" ht="8.25" customHeight="1" x14ac:dyDescent="0.25">
      <c r="A3" s="2"/>
      <c r="B3" s="2"/>
      <c r="C3" s="2"/>
      <c r="D3" s="2"/>
      <c r="E3" s="2"/>
      <c r="F3" s="2"/>
      <c r="G3" s="2"/>
      <c r="H3" s="2"/>
    </row>
    <row r="4" spans="1:8" ht="10.5" customHeight="1" x14ac:dyDescent="0.25">
      <c r="A4" s="1"/>
      <c r="C4" s="4"/>
      <c r="D4" s="5"/>
      <c r="E4" s="6"/>
      <c r="F4" s="7"/>
      <c r="G4" s="7"/>
      <c r="H4" s="8"/>
    </row>
    <row r="5" spans="1:8" ht="16.5" customHeight="1" x14ac:dyDescent="0.25">
      <c r="A5" s="9" t="s">
        <v>1</v>
      </c>
      <c r="B5" s="10" t="s">
        <v>2</v>
      </c>
      <c r="C5" s="11" t="s">
        <v>3</v>
      </c>
      <c r="D5" s="10" t="s">
        <v>4</v>
      </c>
      <c r="E5" s="11" t="s">
        <v>5</v>
      </c>
      <c r="F5" s="28" t="s">
        <v>43</v>
      </c>
      <c r="G5" s="12" t="s">
        <v>6</v>
      </c>
      <c r="H5" s="12" t="s">
        <v>7</v>
      </c>
    </row>
    <row r="6" spans="1:8" ht="17.100000000000001" customHeight="1" x14ac:dyDescent="0.25">
      <c r="A6" s="13" t="s">
        <v>22</v>
      </c>
      <c r="B6" s="14" t="str">
        <f>[6]Startovka!B15</f>
        <v>Kerzlová Šarlota</v>
      </c>
      <c r="C6" s="15">
        <f>[6]Startovka!C15</f>
        <v>2012</v>
      </c>
      <c r="D6" s="14" t="str">
        <f>[6]Startovka!D15</f>
        <v>TJ Sokol Horní Jiřetín</v>
      </c>
      <c r="E6" s="16">
        <f>'[6]1sestava'!K15</f>
        <v>10.899999999999999</v>
      </c>
      <c r="F6" s="16">
        <f>'[6]2sestava'!K15</f>
        <v>12.999999999999996</v>
      </c>
      <c r="G6" s="29">
        <f t="shared" ref="G6:G17" si="0">SUM(E6:F6)</f>
        <v>23.899999999999995</v>
      </c>
      <c r="H6" s="17" t="s">
        <v>9</v>
      </c>
    </row>
    <row r="7" spans="1:8" ht="17.100000000000001" customHeight="1" x14ac:dyDescent="0.25">
      <c r="A7" s="13" t="s">
        <v>21</v>
      </c>
      <c r="B7" s="30" t="str">
        <f>[6]Startovka!B14</f>
        <v>Jirkovská Petra</v>
      </c>
      <c r="C7" s="15">
        <f>[6]Startovka!C14</f>
        <v>2012</v>
      </c>
      <c r="D7" s="14" t="str">
        <f>[6]Startovka!D14</f>
        <v>USK Slavie Ústí nad Labem</v>
      </c>
      <c r="E7" s="16">
        <f>'[6]1sestava'!K14</f>
        <v>10.850000000000001</v>
      </c>
      <c r="F7" s="16">
        <f>'[6]2sestava'!K14</f>
        <v>12.85</v>
      </c>
      <c r="G7" s="29">
        <f t="shared" si="0"/>
        <v>23.700000000000003</v>
      </c>
      <c r="H7" s="17" t="s">
        <v>11</v>
      </c>
    </row>
    <row r="8" spans="1:8" ht="17.100000000000001" customHeight="1" x14ac:dyDescent="0.25">
      <c r="A8" s="13" t="s">
        <v>13</v>
      </c>
      <c r="B8" s="14" t="str">
        <f>[6]Startovka!B8</f>
        <v>Křepelková Amálie</v>
      </c>
      <c r="C8" s="15">
        <f>[6]Startovka!C8</f>
        <v>2012</v>
      </c>
      <c r="D8" s="14" t="str">
        <f>[6]Startovka!D8</f>
        <v>TJ Sokol Horní Jiřetín</v>
      </c>
      <c r="E8" s="16">
        <f>'[6]1sestava'!K8</f>
        <v>10.900000000000002</v>
      </c>
      <c r="F8" s="16">
        <f>'[6]2sestava'!K8</f>
        <v>12.350000000000001</v>
      </c>
      <c r="G8" s="29">
        <f t="shared" si="0"/>
        <v>23.250000000000004</v>
      </c>
      <c r="H8" s="17" t="s">
        <v>13</v>
      </c>
    </row>
    <row r="9" spans="1:8" ht="17.100000000000001" customHeight="1" x14ac:dyDescent="0.25">
      <c r="A9" s="13" t="s">
        <v>9</v>
      </c>
      <c r="B9" s="30" t="str">
        <f>[6]Startovka!B6</f>
        <v>Staňková Magdalena</v>
      </c>
      <c r="C9" s="15">
        <f>[6]Startovka!C6</f>
        <v>2012</v>
      </c>
      <c r="D9" s="14" t="str">
        <f>[6]Startovka!D6</f>
        <v>USK Slavie Ústí nad Labem</v>
      </c>
      <c r="E9" s="16">
        <f>'[6]1sestava'!K6</f>
        <v>10.050000000000001</v>
      </c>
      <c r="F9" s="16">
        <f>'[6]2sestava'!K6</f>
        <v>11.899999999999999</v>
      </c>
      <c r="G9" s="29">
        <f t="shared" si="0"/>
        <v>21.95</v>
      </c>
      <c r="H9" s="17" t="s">
        <v>14</v>
      </c>
    </row>
    <row r="10" spans="1:8" ht="17.100000000000001" customHeight="1" x14ac:dyDescent="0.25">
      <c r="A10" s="13" t="s">
        <v>24</v>
      </c>
      <c r="B10" s="14" t="str">
        <f>[6]Startovka!B19</f>
        <v>Tomešová Viktorie</v>
      </c>
      <c r="C10" s="15">
        <f>[6]Startovka!C19</f>
        <v>2012</v>
      </c>
      <c r="D10" s="14" t="str">
        <f>[6]Startovka!D19</f>
        <v>MG Liberec</v>
      </c>
      <c r="E10" s="16">
        <f>'[6]1sestava'!K19</f>
        <v>9.7999999999999972</v>
      </c>
      <c r="F10" s="16">
        <f>'[6]2sestava'!K19</f>
        <v>11.95</v>
      </c>
      <c r="G10" s="29">
        <f t="shared" si="0"/>
        <v>21.749999999999996</v>
      </c>
      <c r="H10" s="17" t="s">
        <v>15</v>
      </c>
    </row>
    <row r="11" spans="1:8" ht="17.100000000000001" customHeight="1" x14ac:dyDescent="0.25">
      <c r="A11" s="13" t="s">
        <v>17</v>
      </c>
      <c r="B11" s="14" t="str">
        <f>[6]Startovka!B11</f>
        <v>Musilová Adéla</v>
      </c>
      <c r="C11" s="15">
        <f>[6]Startovka!C11</f>
        <v>2012</v>
      </c>
      <c r="D11" s="14" t="str">
        <f>[6]Startovka!D11</f>
        <v>MG Liberec</v>
      </c>
      <c r="E11" s="16">
        <f>'[6]1sestava'!K11</f>
        <v>9.4499999999999975</v>
      </c>
      <c r="F11" s="16">
        <f>'[6]2sestava'!K11</f>
        <v>12.249999999999998</v>
      </c>
      <c r="G11" s="29">
        <f t="shared" si="0"/>
        <v>21.699999999999996</v>
      </c>
      <c r="H11" s="17" t="s">
        <v>17</v>
      </c>
    </row>
    <row r="12" spans="1:8" ht="17.100000000000001" customHeight="1" x14ac:dyDescent="0.25">
      <c r="A12" s="13" t="s">
        <v>31</v>
      </c>
      <c r="B12" s="14" t="str">
        <f>[6]Startovka!B21</f>
        <v>Kolářová Laura</v>
      </c>
      <c r="C12" s="15">
        <f>[6]Startovka!C21</f>
        <v>2012</v>
      </c>
      <c r="D12" s="14" t="str">
        <f>[6]Startovka!D21</f>
        <v>TJ Žatec</v>
      </c>
      <c r="E12" s="16">
        <f>'[6]1sestava'!K21</f>
        <v>9.8000000000000007</v>
      </c>
      <c r="F12" s="16">
        <f>'[6]2sestava'!K21</f>
        <v>11.849999999999998</v>
      </c>
      <c r="G12" s="29">
        <f t="shared" si="0"/>
        <v>21.65</v>
      </c>
      <c r="H12" s="17" t="s">
        <v>18</v>
      </c>
    </row>
    <row r="13" spans="1:8" ht="17.100000000000001" customHeight="1" x14ac:dyDescent="0.25">
      <c r="A13" s="13" t="s">
        <v>29</v>
      </c>
      <c r="B13" s="14" t="str">
        <f>[6]Startovka!B20</f>
        <v>Rendlová Denisa</v>
      </c>
      <c r="C13" s="15">
        <f>[6]Startovka!C20</f>
        <v>2012</v>
      </c>
      <c r="D13" s="14" t="str">
        <f>[6]Startovka!D20</f>
        <v>CMG Litvínov</v>
      </c>
      <c r="E13" s="16">
        <f>'[6]1sestava'!K20</f>
        <v>9.5500000000000007</v>
      </c>
      <c r="F13" s="16">
        <f>'[6]2sestava'!K20</f>
        <v>11.899999999999999</v>
      </c>
      <c r="G13" s="29">
        <f t="shared" si="0"/>
        <v>21.45</v>
      </c>
      <c r="H13" s="17" t="s">
        <v>20</v>
      </c>
    </row>
    <row r="14" spans="1:8" ht="17.100000000000001" customHeight="1" x14ac:dyDescent="0.25">
      <c r="A14" s="13" t="s">
        <v>23</v>
      </c>
      <c r="B14" s="14" t="str">
        <f>[6]Startovka!B16</f>
        <v>Kotapišová Ema</v>
      </c>
      <c r="C14" s="15">
        <f>[6]Startovka!C16</f>
        <v>2012</v>
      </c>
      <c r="D14" s="14" t="str">
        <f>[6]Startovka!D16</f>
        <v>TJ Žatec</v>
      </c>
      <c r="E14" s="16">
        <f>'[6]1sestava'!K16</f>
        <v>9.7000000000000028</v>
      </c>
      <c r="F14" s="16">
        <f>'[6]2sestava'!K16</f>
        <v>11.5</v>
      </c>
      <c r="G14" s="29">
        <f t="shared" si="0"/>
        <v>21.200000000000003</v>
      </c>
      <c r="H14" s="17" t="s">
        <v>21</v>
      </c>
    </row>
    <row r="15" spans="1:8" ht="17.100000000000001" customHeight="1" x14ac:dyDescent="0.25">
      <c r="A15" s="13" t="s">
        <v>15</v>
      </c>
      <c r="B15" s="14" t="str">
        <f>[6]Startovka!B10</f>
        <v>Volečková Veronika</v>
      </c>
      <c r="C15" s="15">
        <f>[6]Startovka!C10</f>
        <v>2012</v>
      </c>
      <c r="D15" s="14" t="str">
        <f>[6]Startovka!D10</f>
        <v>CMG Litvínov</v>
      </c>
      <c r="E15" s="16">
        <f>'[6]1sestava'!K10</f>
        <v>8.7499999999999982</v>
      </c>
      <c r="F15" s="16">
        <f>'[6]2sestava'!K10</f>
        <v>12</v>
      </c>
      <c r="G15" s="29">
        <f t="shared" si="0"/>
        <v>20.75</v>
      </c>
      <c r="H15" s="17" t="s">
        <v>22</v>
      </c>
    </row>
    <row r="16" spans="1:8" ht="17.100000000000001" customHeight="1" x14ac:dyDescent="0.25">
      <c r="A16" s="13" t="s">
        <v>18</v>
      </c>
      <c r="B16" s="14" t="str">
        <f>[6]Startovka!B12</f>
        <v>Bertholdová Alice</v>
      </c>
      <c r="C16" s="15">
        <f>[6]Startovka!C12</f>
        <v>2012</v>
      </c>
      <c r="D16" s="14" t="str">
        <f>[6]Startovka!D12</f>
        <v>SC 80 Chomutov</v>
      </c>
      <c r="E16" s="16">
        <f>'[6]1sestava'!K12</f>
        <v>9.1999999999999993</v>
      </c>
      <c r="F16" s="16">
        <f>'[6]2sestava'!K12</f>
        <v>11.2</v>
      </c>
      <c r="G16" s="29">
        <f t="shared" si="0"/>
        <v>20.399999999999999</v>
      </c>
      <c r="H16" s="17" t="s">
        <v>23</v>
      </c>
    </row>
    <row r="17" spans="1:8" ht="17.100000000000001" customHeight="1" x14ac:dyDescent="0.25">
      <c r="A17" s="13" t="s">
        <v>26</v>
      </c>
      <c r="B17" s="14" t="str">
        <f>[6]Startovka!B18</f>
        <v>Chytrová Magdaléna</v>
      </c>
      <c r="C17" s="15">
        <f>[6]Startovka!C18</f>
        <v>2012</v>
      </c>
      <c r="D17" s="14" t="str">
        <f>[6]Startovka!D18</f>
        <v>SC 80 Chomutov</v>
      </c>
      <c r="E17" s="16">
        <f>'[6]1sestava'!K18</f>
        <v>8.8000000000000025</v>
      </c>
      <c r="F17" s="16">
        <f>'[6]2sestava'!K18</f>
        <v>11.349999999999998</v>
      </c>
      <c r="G17" s="29">
        <f t="shared" si="0"/>
        <v>20.149999999999999</v>
      </c>
      <c r="H17" s="17" t="s">
        <v>25</v>
      </c>
    </row>
    <row r="19" spans="1:8" x14ac:dyDescent="0.25">
      <c r="E19" s="32" t="s">
        <v>41</v>
      </c>
      <c r="F19" s="32"/>
      <c r="G19" s="32"/>
      <c r="H19" s="32"/>
    </row>
  </sheetData>
  <mergeCells count="2">
    <mergeCell ref="A2:H2"/>
    <mergeCell ref="E19:H19"/>
  </mergeCells>
  <pageMargins left="0.7" right="0.7" top="0.78740157499999996" bottom="0.78740157499999996" header="0.3" footer="0.3"/>
  <pageSetup paperSize="9" orientation="landscape" r:id="rId1"/>
  <headerFooter>
    <oddHeader>&amp;C&amp;"-,Tučné"&amp;16Ústecký pohárek&amp;RÚstí nad Labem
31.3.2019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8"/>
  <sheetViews>
    <sheetView workbookViewId="0">
      <selection activeCell="D21" sqref="D21"/>
    </sheetView>
  </sheetViews>
  <sheetFormatPr defaultRowHeight="15" x14ac:dyDescent="0.25"/>
  <cols>
    <col min="1" max="1" width="4.7109375" customWidth="1"/>
    <col min="2" max="2" width="22.85546875" customWidth="1"/>
    <col min="3" max="3" width="6.7109375" style="1" customWidth="1"/>
    <col min="4" max="4" width="25.5703125" customWidth="1"/>
    <col min="5" max="5" width="10.85546875" customWidth="1"/>
    <col min="6" max="7" width="10" customWidth="1"/>
  </cols>
  <sheetData>
    <row r="1" spans="1:8" ht="21.75" customHeight="1" x14ac:dyDescent="0.25"/>
    <row r="2" spans="1:8" ht="15.75" x14ac:dyDescent="0.25">
      <c r="A2" s="31" t="s">
        <v>48</v>
      </c>
      <c r="B2" s="31"/>
      <c r="C2" s="31"/>
      <c r="D2" s="31"/>
      <c r="E2" s="31"/>
      <c r="F2" s="31"/>
      <c r="G2" s="31"/>
      <c r="H2" s="31"/>
    </row>
    <row r="3" spans="1:8" s="3" customFormat="1" ht="8.25" customHeight="1" x14ac:dyDescent="0.25">
      <c r="A3" s="2"/>
      <c r="B3" s="2"/>
      <c r="C3" s="2"/>
      <c r="D3" s="2"/>
      <c r="E3" s="2"/>
      <c r="F3" s="2"/>
      <c r="G3" s="2"/>
      <c r="H3" s="2"/>
    </row>
    <row r="4" spans="1:8" ht="10.5" customHeight="1" x14ac:dyDescent="0.25">
      <c r="A4" s="1"/>
      <c r="C4" s="4"/>
      <c r="D4" s="5"/>
      <c r="E4" s="6"/>
      <c r="F4" s="7"/>
      <c r="G4" s="7"/>
      <c r="H4" s="8"/>
    </row>
    <row r="5" spans="1:8" ht="16.5" customHeight="1" x14ac:dyDescent="0.25">
      <c r="A5" s="9" t="s">
        <v>1</v>
      </c>
      <c r="B5" s="10" t="s">
        <v>2</v>
      </c>
      <c r="C5" s="11" t="s">
        <v>3</v>
      </c>
      <c r="D5" s="10" t="s">
        <v>4</v>
      </c>
      <c r="E5" s="11" t="s">
        <v>5</v>
      </c>
      <c r="F5" s="28" t="s">
        <v>43</v>
      </c>
      <c r="G5" s="12" t="s">
        <v>6</v>
      </c>
      <c r="H5" s="12" t="s">
        <v>7</v>
      </c>
    </row>
    <row r="6" spans="1:8" ht="17.100000000000001" customHeight="1" x14ac:dyDescent="0.25">
      <c r="A6" s="13" t="s">
        <v>13</v>
      </c>
      <c r="B6" s="30" t="str">
        <f>[7]Startovka!B8</f>
        <v>Vlachová Barbora</v>
      </c>
      <c r="C6" s="15">
        <f>[7]Startovka!C8</f>
        <v>2010</v>
      </c>
      <c r="D6" s="14" t="str">
        <f>[7]Startovka!D8</f>
        <v>USK Slavie Ústí nad Labem</v>
      </c>
      <c r="E6" s="16">
        <f>'[7]1sestava'!K8</f>
        <v>11.499999999999998</v>
      </c>
      <c r="F6" s="16">
        <f>'[7]2sestava'!K8</f>
        <v>11.900000000000004</v>
      </c>
      <c r="G6" s="29">
        <f t="shared" ref="G6:G16" si="0">SUM(E6:F6)</f>
        <v>23.400000000000002</v>
      </c>
      <c r="H6" s="17" t="s">
        <v>9</v>
      </c>
    </row>
    <row r="7" spans="1:8" ht="17.100000000000001" customHeight="1" x14ac:dyDescent="0.25">
      <c r="A7" s="13" t="s">
        <v>23</v>
      </c>
      <c r="B7" s="30" t="str">
        <f>[7]Startovka!B16</f>
        <v>Šimková Adéla</v>
      </c>
      <c r="C7" s="15">
        <f>[7]Startovka!C16</f>
        <v>2010</v>
      </c>
      <c r="D7" s="14" t="str">
        <f>[7]Startovka!D16</f>
        <v>USK Slavie Ústí nad Labem</v>
      </c>
      <c r="E7" s="16">
        <f>'[7]1sestava'!K16</f>
        <v>11.4</v>
      </c>
      <c r="F7" s="16">
        <f>'[7]2sestava'!K16</f>
        <v>11.600000000000001</v>
      </c>
      <c r="G7" s="29">
        <f t="shared" si="0"/>
        <v>23</v>
      </c>
      <c r="H7" s="17" t="s">
        <v>11</v>
      </c>
    </row>
    <row r="8" spans="1:8" ht="17.100000000000001" customHeight="1" x14ac:dyDescent="0.25">
      <c r="A8" s="13" t="s">
        <v>22</v>
      </c>
      <c r="B8" s="14" t="str">
        <f>[7]Startovka!B15</f>
        <v xml:space="preserve">Filipovská Lucie </v>
      </c>
      <c r="C8" s="15">
        <f>[7]Startovka!C15</f>
        <v>2010</v>
      </c>
      <c r="D8" s="14" t="str">
        <f>[7]Startovka!D15</f>
        <v>TJ Sokol Horní Jiřetín</v>
      </c>
      <c r="E8" s="16">
        <f>'[7]1sestava'!K15</f>
        <v>11.100000000000001</v>
      </c>
      <c r="F8" s="16">
        <f>'[7]2sestava'!K15</f>
        <v>11.299999999999997</v>
      </c>
      <c r="G8" s="29">
        <f t="shared" si="0"/>
        <v>22.4</v>
      </c>
      <c r="H8" s="17" t="s">
        <v>13</v>
      </c>
    </row>
    <row r="9" spans="1:8" ht="17.100000000000001" customHeight="1" x14ac:dyDescent="0.25">
      <c r="A9" s="13" t="s">
        <v>14</v>
      </c>
      <c r="B9" s="14" t="str">
        <f>[7]Startovka!B9</f>
        <v>Zmeškalová Daniela</v>
      </c>
      <c r="C9" s="15">
        <f>[7]Startovka!C9</f>
        <v>2010</v>
      </c>
      <c r="D9" s="14" t="str">
        <f>[7]Startovka!D9</f>
        <v>TJ Sokol Horní Jiřetín</v>
      </c>
      <c r="E9" s="16">
        <f>'[7]1sestava'!K9</f>
        <v>11.350000000000003</v>
      </c>
      <c r="F9" s="16">
        <f>'[7]2sestava'!K9</f>
        <v>10.6</v>
      </c>
      <c r="G9" s="29">
        <f t="shared" si="0"/>
        <v>21.950000000000003</v>
      </c>
      <c r="H9" s="17" t="s">
        <v>14</v>
      </c>
    </row>
    <row r="10" spans="1:8" ht="17.100000000000001" customHeight="1" x14ac:dyDescent="0.25">
      <c r="A10" s="13" t="s">
        <v>26</v>
      </c>
      <c r="B10" s="14" t="str">
        <f>[7]Startovka!B18</f>
        <v>Kadlečková Adéla</v>
      </c>
      <c r="C10" s="15">
        <f>[7]Startovka!C18</f>
        <v>2010</v>
      </c>
      <c r="D10" s="14" t="str">
        <f>[7]Startovka!D18</f>
        <v>TJ Kyje Praha 14</v>
      </c>
      <c r="E10" s="16">
        <f>'[7]1sestava'!K18</f>
        <v>10.6</v>
      </c>
      <c r="F10" s="16">
        <f>'[7]2sestava'!K18</f>
        <v>10.400000000000002</v>
      </c>
      <c r="G10" s="29">
        <f t="shared" si="0"/>
        <v>21</v>
      </c>
      <c r="H10" s="17" t="s">
        <v>15</v>
      </c>
    </row>
    <row r="11" spans="1:8" ht="17.100000000000001" customHeight="1" x14ac:dyDescent="0.25">
      <c r="A11" s="13" t="s">
        <v>18</v>
      </c>
      <c r="B11" s="14" t="str">
        <f>[7]Startovka!B12</f>
        <v>Růžičková Amálie</v>
      </c>
      <c r="C11" s="15">
        <f>[7]Startovka!C12</f>
        <v>2010</v>
      </c>
      <c r="D11" s="14" t="str">
        <f>[7]Startovka!D12</f>
        <v>TJ Žatec</v>
      </c>
      <c r="E11" s="16">
        <f>'[7]1sestava'!K12</f>
        <v>10.049999999999997</v>
      </c>
      <c r="F11" s="16">
        <f>'[7]2sestava'!K12</f>
        <v>10.75</v>
      </c>
      <c r="G11" s="29">
        <f t="shared" si="0"/>
        <v>20.799999999999997</v>
      </c>
      <c r="H11" s="17" t="s">
        <v>17</v>
      </c>
    </row>
    <row r="12" spans="1:8" ht="17.100000000000001" customHeight="1" x14ac:dyDescent="0.25">
      <c r="A12" s="13" t="s">
        <v>15</v>
      </c>
      <c r="B12" s="14" t="str">
        <f>[7]Startovka!B10</f>
        <v>Novotná Adéla</v>
      </c>
      <c r="C12" s="15">
        <f>[7]Startovka!C10</f>
        <v>2010</v>
      </c>
      <c r="D12" s="14" t="str">
        <f>[7]Startovka!D10</f>
        <v>MG Liberec</v>
      </c>
      <c r="E12" s="16">
        <f>'[7]1sestava'!K10</f>
        <v>10.5</v>
      </c>
      <c r="F12" s="16">
        <f>'[7]2sestava'!K10</f>
        <v>10.200000000000001</v>
      </c>
      <c r="G12" s="29">
        <f t="shared" si="0"/>
        <v>20.700000000000003</v>
      </c>
      <c r="H12" s="17" t="s">
        <v>18</v>
      </c>
    </row>
    <row r="13" spans="1:8" ht="17.100000000000001" customHeight="1" x14ac:dyDescent="0.25">
      <c r="A13" s="13" t="s">
        <v>21</v>
      </c>
      <c r="B13" s="14" t="str">
        <f>[7]Startovka!B14</f>
        <v>Krpálková Michaela</v>
      </c>
      <c r="C13" s="15">
        <f>[7]Startovka!C14</f>
        <v>2010</v>
      </c>
      <c r="D13" s="14" t="str">
        <f>[7]Startovka!D14</f>
        <v>TJ Žatec</v>
      </c>
      <c r="E13" s="16">
        <f>'[7]1sestava'!K14</f>
        <v>9.9500000000000011</v>
      </c>
      <c r="F13" s="16">
        <f>'[7]2sestava'!K14</f>
        <v>10.3</v>
      </c>
      <c r="G13" s="29">
        <f t="shared" si="0"/>
        <v>20.25</v>
      </c>
      <c r="H13" s="17" t="s">
        <v>20</v>
      </c>
    </row>
    <row r="14" spans="1:8" ht="17.100000000000001" customHeight="1" x14ac:dyDescent="0.25">
      <c r="A14" s="13" t="s">
        <v>17</v>
      </c>
      <c r="B14" s="14" t="str">
        <f>[7]Startovka!B11</f>
        <v>Hüblová Natálie</v>
      </c>
      <c r="C14" s="15">
        <f>[7]Startovka!C11</f>
        <v>2011</v>
      </c>
      <c r="D14" s="14" t="str">
        <f>[7]Startovka!D11</f>
        <v>CMG Litvínov</v>
      </c>
      <c r="E14" s="16">
        <f>'[7]1sestava'!K11</f>
        <v>10.000000000000002</v>
      </c>
      <c r="F14" s="16">
        <f>'[7]2sestava'!K11</f>
        <v>8.9500000000000011</v>
      </c>
      <c r="G14" s="29">
        <f t="shared" si="0"/>
        <v>18.950000000000003</v>
      </c>
      <c r="H14" s="17" t="s">
        <v>21</v>
      </c>
    </row>
    <row r="15" spans="1:8" ht="17.100000000000001" customHeight="1" x14ac:dyDescent="0.25">
      <c r="A15" s="13" t="s">
        <v>20</v>
      </c>
      <c r="B15" s="14" t="str">
        <f>[7]Startovka!B13</f>
        <v>Popeláková Barbora Vilma</v>
      </c>
      <c r="C15" s="15">
        <f>[7]Startovka!C13</f>
        <v>2011</v>
      </c>
      <c r="D15" s="14" t="str">
        <f>[7]Startovka!D13</f>
        <v>MG Liberec</v>
      </c>
      <c r="E15" s="16">
        <f>'[7]1sestava'!K13</f>
        <v>9.35</v>
      </c>
      <c r="F15" s="16">
        <f>'[7]2sestava'!K13</f>
        <v>8.75</v>
      </c>
      <c r="G15" s="29">
        <f t="shared" si="0"/>
        <v>18.100000000000001</v>
      </c>
      <c r="H15" s="17" t="s">
        <v>22</v>
      </c>
    </row>
    <row r="16" spans="1:8" ht="17.100000000000001" customHeight="1" x14ac:dyDescent="0.25">
      <c r="A16" s="13" t="s">
        <v>9</v>
      </c>
      <c r="B16" s="14" t="str">
        <f>[7]Startovka!B6</f>
        <v>Bauerová Anna</v>
      </c>
      <c r="C16" s="15">
        <f>[7]Startovka!C6</f>
        <v>2011</v>
      </c>
      <c r="D16" s="14" t="str">
        <f>[7]Startovka!D6</f>
        <v>GSK Tábor</v>
      </c>
      <c r="E16" s="16">
        <f>'[7]1sestava'!K6</f>
        <v>8.6999999999999993</v>
      </c>
      <c r="F16" s="16">
        <f>'[7]2sestava'!K6</f>
        <v>6.6999999999999993</v>
      </c>
      <c r="G16" s="29">
        <f t="shared" si="0"/>
        <v>15.399999999999999</v>
      </c>
      <c r="H16" s="17" t="s">
        <v>23</v>
      </c>
    </row>
    <row r="18" spans="5:8" x14ac:dyDescent="0.25">
      <c r="E18" s="32" t="s">
        <v>41</v>
      </c>
      <c r="F18" s="32"/>
      <c r="G18" s="32"/>
      <c r="H18" s="32"/>
    </row>
  </sheetData>
  <mergeCells count="2">
    <mergeCell ref="A2:H2"/>
    <mergeCell ref="E18:H18"/>
  </mergeCells>
  <pageMargins left="0.7" right="0.7" top="0.78740157499999996" bottom="0.78740157499999996" header="0.3" footer="0.3"/>
  <pageSetup paperSize="9" orientation="landscape" r:id="rId1"/>
  <headerFooter>
    <oddHeader>&amp;C&amp;"-,Tučné"&amp;16Ústecký pohárek&amp;RÚstí nad Labem
31.3.2019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2"/>
  <sheetViews>
    <sheetView topLeftCell="A4" workbookViewId="0">
      <selection activeCell="D23" sqref="D23"/>
    </sheetView>
  </sheetViews>
  <sheetFormatPr defaultRowHeight="15" x14ac:dyDescent="0.25"/>
  <cols>
    <col min="1" max="1" width="4.7109375" customWidth="1"/>
    <col min="2" max="2" width="22.85546875" customWidth="1"/>
    <col min="3" max="3" width="6.7109375" style="1" customWidth="1"/>
    <col min="4" max="4" width="25.5703125" customWidth="1"/>
    <col min="5" max="5" width="10.85546875" customWidth="1"/>
    <col min="6" max="7" width="10" customWidth="1"/>
  </cols>
  <sheetData>
    <row r="1" spans="1:8" ht="21.75" customHeight="1" x14ac:dyDescent="0.25"/>
    <row r="2" spans="1:8" ht="15.75" x14ac:dyDescent="0.25">
      <c r="A2" s="31" t="s">
        <v>49</v>
      </c>
      <c r="B2" s="31"/>
      <c r="C2" s="31"/>
      <c r="D2" s="31"/>
      <c r="E2" s="31"/>
      <c r="F2" s="31"/>
      <c r="G2" s="31"/>
      <c r="H2" s="31"/>
    </row>
    <row r="3" spans="1:8" s="3" customFormat="1" ht="8.25" customHeight="1" x14ac:dyDescent="0.25">
      <c r="A3" s="2"/>
      <c r="B3" s="2"/>
      <c r="C3" s="2"/>
      <c r="D3" s="2"/>
      <c r="E3" s="2"/>
      <c r="F3" s="2"/>
      <c r="G3" s="2"/>
      <c r="H3" s="2"/>
    </row>
    <row r="4" spans="1:8" ht="10.5" customHeight="1" x14ac:dyDescent="0.25">
      <c r="A4" s="1"/>
      <c r="C4" s="4"/>
      <c r="D4" s="5"/>
      <c r="E4" s="6"/>
      <c r="F4" s="7"/>
      <c r="G4" s="7"/>
      <c r="H4" s="8"/>
    </row>
    <row r="5" spans="1:8" ht="16.5" customHeight="1" x14ac:dyDescent="0.25">
      <c r="A5" s="9" t="s">
        <v>1</v>
      </c>
      <c r="B5" s="10" t="s">
        <v>2</v>
      </c>
      <c r="C5" s="11" t="s">
        <v>3</v>
      </c>
      <c r="D5" s="10" t="s">
        <v>4</v>
      </c>
      <c r="E5" s="11" t="s">
        <v>5</v>
      </c>
      <c r="F5" s="28" t="s">
        <v>43</v>
      </c>
      <c r="G5" s="12" t="s">
        <v>6</v>
      </c>
      <c r="H5" s="12" t="s">
        <v>7</v>
      </c>
    </row>
    <row r="6" spans="1:8" ht="17.100000000000001" customHeight="1" x14ac:dyDescent="0.25">
      <c r="A6" s="13" t="s">
        <v>18</v>
      </c>
      <c r="B6" s="30" t="str">
        <f>[8]Startovka!B12</f>
        <v>Urbančíková Sabina</v>
      </c>
      <c r="C6" s="15">
        <f>[8]Startovka!C12</f>
        <v>2008</v>
      </c>
      <c r="D6" s="14" t="str">
        <f>[8]Startovka!D12</f>
        <v>USK Slávie Ústí nad Labem</v>
      </c>
      <c r="E6" s="16">
        <f>'[8]1sestava'!K12</f>
        <v>11.350000000000001</v>
      </c>
      <c r="F6" s="16">
        <f>'[8]2sestava'!K12</f>
        <v>12</v>
      </c>
      <c r="G6" s="29">
        <f t="shared" ref="G6:G20" si="0">SUM(E6:F6)</f>
        <v>23.35</v>
      </c>
      <c r="H6" s="17" t="s">
        <v>9</v>
      </c>
    </row>
    <row r="7" spans="1:8" ht="17.100000000000001" customHeight="1" x14ac:dyDescent="0.25">
      <c r="A7" s="13" t="s">
        <v>21</v>
      </c>
      <c r="B7" s="14" t="str">
        <f>[8]Startovka!B14</f>
        <v>Chromá Elissa</v>
      </c>
      <c r="C7" s="15">
        <f>[8]Startovka!C14</f>
        <v>2009</v>
      </c>
      <c r="D7" s="14" t="str">
        <f>[8]Startovka!D14</f>
        <v>TJ Sokol Horní Jiřetín</v>
      </c>
      <c r="E7" s="16">
        <f>'[8]1sestava'!K14</f>
        <v>10.900000000000002</v>
      </c>
      <c r="F7" s="16">
        <f>'[8]2sestava'!K14</f>
        <v>11.35</v>
      </c>
      <c r="G7" s="29">
        <f t="shared" si="0"/>
        <v>22.25</v>
      </c>
      <c r="H7" s="17" t="s">
        <v>11</v>
      </c>
    </row>
    <row r="8" spans="1:8" ht="17.100000000000001" customHeight="1" x14ac:dyDescent="0.25">
      <c r="A8" s="13" t="s">
        <v>26</v>
      </c>
      <c r="B8" s="30" t="str">
        <f>[8]Startovka!B18</f>
        <v>Lípová Magdalena</v>
      </c>
      <c r="C8" s="15">
        <f>[8]Startovka!C18</f>
        <v>2008</v>
      </c>
      <c r="D8" s="14" t="str">
        <f>[8]Startovka!D18</f>
        <v>USK Slávie Ústí nad Labem</v>
      </c>
      <c r="E8" s="16">
        <f>'[8]1sestava'!K18</f>
        <v>10.15</v>
      </c>
      <c r="F8" s="16">
        <f>'[8]2sestava'!K18</f>
        <v>11.150000000000002</v>
      </c>
      <c r="G8" s="29">
        <f t="shared" si="0"/>
        <v>21.300000000000004</v>
      </c>
      <c r="H8" s="17" t="s">
        <v>13</v>
      </c>
    </row>
    <row r="9" spans="1:8" ht="17.100000000000001" customHeight="1" x14ac:dyDescent="0.25">
      <c r="A9" s="13" t="s">
        <v>29</v>
      </c>
      <c r="B9" s="14" t="str">
        <f>[8]Startovka!B20</f>
        <v>Liashenko Anastasiia</v>
      </c>
      <c r="C9" s="15">
        <f>[8]Startovka!C20</f>
        <v>2008</v>
      </c>
      <c r="D9" s="14" t="str">
        <f>[8]Startovka!D20</f>
        <v>TJ SPKV Praha</v>
      </c>
      <c r="E9" s="16">
        <f>'[8]1sestava'!K20</f>
        <v>10.35</v>
      </c>
      <c r="F9" s="16">
        <f>'[8]2sestava'!K20</f>
        <v>10.650000000000002</v>
      </c>
      <c r="G9" s="29">
        <f t="shared" si="0"/>
        <v>21</v>
      </c>
      <c r="H9" s="17" t="s">
        <v>14</v>
      </c>
    </row>
    <row r="10" spans="1:8" ht="17.100000000000001" customHeight="1" x14ac:dyDescent="0.25">
      <c r="A10" s="13" t="s">
        <v>25</v>
      </c>
      <c r="B10" s="14" t="str">
        <f>[8]Startovka!B17</f>
        <v>Popluharová Adéla</v>
      </c>
      <c r="C10" s="15">
        <f>[8]Startovka!C17</f>
        <v>2008</v>
      </c>
      <c r="D10" s="14" t="str">
        <f>[8]Startovka!D17</f>
        <v>TJ Sokol Horní Jiřetín</v>
      </c>
      <c r="E10" s="16">
        <f>'[8]1sestava'!K17</f>
        <v>10.15</v>
      </c>
      <c r="F10" s="16">
        <f>'[8]2sestava'!K17</f>
        <v>10.25</v>
      </c>
      <c r="G10" s="29">
        <f t="shared" si="0"/>
        <v>20.399999999999999</v>
      </c>
      <c r="H10" s="17" t="s">
        <v>15</v>
      </c>
    </row>
    <row r="11" spans="1:8" ht="17.100000000000001" customHeight="1" x14ac:dyDescent="0.25">
      <c r="A11" s="13" t="s">
        <v>11</v>
      </c>
      <c r="B11" s="14" t="str">
        <f>[8]Startovka!B7</f>
        <v>Průšová Adéla</v>
      </c>
      <c r="C11" s="15">
        <f>[8]Startovka!C7</f>
        <v>2008</v>
      </c>
      <c r="D11" s="14" t="str">
        <f>[8]Startovka!D7</f>
        <v>TJ Kyje Praha 14</v>
      </c>
      <c r="E11" s="16">
        <f>'[8]1sestava'!K7</f>
        <v>10.25</v>
      </c>
      <c r="F11" s="16">
        <f>'[8]2sestava'!K7</f>
        <v>10.099999999999998</v>
      </c>
      <c r="G11" s="29">
        <f t="shared" si="0"/>
        <v>20.349999999999998</v>
      </c>
      <c r="H11" s="17" t="s">
        <v>17</v>
      </c>
    </row>
    <row r="12" spans="1:8" ht="17.100000000000001" customHeight="1" x14ac:dyDescent="0.25">
      <c r="A12" s="13" t="s">
        <v>22</v>
      </c>
      <c r="B12" s="14" t="str">
        <f>[8]Startovka!B15</f>
        <v>Ataeva Alisa</v>
      </c>
      <c r="C12" s="15">
        <f>[8]Startovka!C15</f>
        <v>2008</v>
      </c>
      <c r="D12" s="14" t="str">
        <f>[8]Startovka!D15</f>
        <v>TJ SPKV Praha</v>
      </c>
      <c r="E12" s="16">
        <f>'[8]1sestava'!K15</f>
        <v>9.6999999999999993</v>
      </c>
      <c r="F12" s="16">
        <f>'[8]2sestava'!K15</f>
        <v>10.25</v>
      </c>
      <c r="G12" s="29">
        <f t="shared" si="0"/>
        <v>19.95</v>
      </c>
      <c r="H12" s="17" t="s">
        <v>18</v>
      </c>
    </row>
    <row r="13" spans="1:8" ht="17.100000000000001" customHeight="1" x14ac:dyDescent="0.25">
      <c r="A13" s="13" t="s">
        <v>17</v>
      </c>
      <c r="B13" s="14" t="str">
        <f>[8]Startovka!B11</f>
        <v>Marková Lucie</v>
      </c>
      <c r="C13" s="15">
        <f>[8]Startovka!C11</f>
        <v>2008</v>
      </c>
      <c r="D13" s="14" t="str">
        <f>[8]Startovka!D11</f>
        <v>TJ Sokol Pražský</v>
      </c>
      <c r="E13" s="16">
        <f>'[8]1sestava'!K11</f>
        <v>9.8499999999999979</v>
      </c>
      <c r="F13" s="16">
        <f>'[8]2sestava'!K11</f>
        <v>10.000000000000002</v>
      </c>
      <c r="G13" s="29">
        <f t="shared" si="0"/>
        <v>19.850000000000001</v>
      </c>
      <c r="H13" s="17" t="s">
        <v>20</v>
      </c>
    </row>
    <row r="14" spans="1:8" ht="17.100000000000001" customHeight="1" x14ac:dyDescent="0.25">
      <c r="A14" s="13" t="s">
        <v>13</v>
      </c>
      <c r="B14" s="14" t="str">
        <f>[8]Startovka!B8</f>
        <v>Smrčková Veronika</v>
      </c>
      <c r="C14" s="15">
        <f>[8]Startovka!C8</f>
        <v>2008</v>
      </c>
      <c r="D14" s="14" t="str">
        <f>[8]Startovka!D8</f>
        <v>CMG Litvínov</v>
      </c>
      <c r="E14" s="16">
        <f>'[8]1sestava'!K8</f>
        <v>9.65</v>
      </c>
      <c r="F14" s="16">
        <f>'[8]2sestava'!K8</f>
        <v>9.35</v>
      </c>
      <c r="G14" s="29">
        <f t="shared" si="0"/>
        <v>19</v>
      </c>
      <c r="H14" s="17" t="s">
        <v>21</v>
      </c>
    </row>
    <row r="15" spans="1:8" ht="17.100000000000001" customHeight="1" x14ac:dyDescent="0.25">
      <c r="A15" s="13" t="s">
        <v>24</v>
      </c>
      <c r="B15" s="14" t="str">
        <f>[8]Startovka!B19</f>
        <v>Kolouchová Kateřina</v>
      </c>
      <c r="C15" s="15">
        <f>[8]Startovka!C19</f>
        <v>2008</v>
      </c>
      <c r="D15" s="14" t="str">
        <f>[8]Startovka!D19</f>
        <v>MG Liberec</v>
      </c>
      <c r="E15" s="16">
        <f>'[8]1sestava'!K19</f>
        <v>9.2999999999999989</v>
      </c>
      <c r="F15" s="16">
        <f>'[8]2sestava'!K19</f>
        <v>9.65</v>
      </c>
      <c r="G15" s="29">
        <f t="shared" si="0"/>
        <v>18.95</v>
      </c>
      <c r="H15" s="17" t="s">
        <v>22</v>
      </c>
    </row>
    <row r="16" spans="1:8" ht="17.100000000000001" customHeight="1" x14ac:dyDescent="0.25">
      <c r="A16" s="13" t="s">
        <v>9</v>
      </c>
      <c r="B16" s="14" t="str">
        <f>[8]Startovka!B6</f>
        <v>Poeková Anna</v>
      </c>
      <c r="C16" s="15">
        <f>[8]Startovka!C6</f>
        <v>2009</v>
      </c>
      <c r="D16" s="14" t="str">
        <f>[8]Startovka!D6</f>
        <v>MG Liberec</v>
      </c>
      <c r="E16" s="16">
        <f>'[8]1sestava'!K6</f>
        <v>8.8000000000000007</v>
      </c>
      <c r="F16" s="16">
        <f>'[8]2sestava'!K6</f>
        <v>9.9000000000000021</v>
      </c>
      <c r="G16" s="29">
        <f t="shared" si="0"/>
        <v>18.700000000000003</v>
      </c>
      <c r="H16" s="17" t="s">
        <v>23</v>
      </c>
    </row>
    <row r="17" spans="1:8" ht="17.100000000000001" customHeight="1" x14ac:dyDescent="0.25">
      <c r="A17" s="13" t="s">
        <v>23</v>
      </c>
      <c r="B17" s="14" t="str">
        <f>[8]Startovka!B16</f>
        <v>Shonová Marie</v>
      </c>
      <c r="C17" s="15">
        <f>[8]Startovka!C16</f>
        <v>2008</v>
      </c>
      <c r="D17" s="14" t="str">
        <f>[8]Startovka!D16</f>
        <v>GSK Tábor</v>
      </c>
      <c r="E17" s="16">
        <f>'[8]1sestava'!K16</f>
        <v>8.75</v>
      </c>
      <c r="F17" s="16">
        <f>'[8]2sestava'!K16</f>
        <v>9.6999999999999993</v>
      </c>
      <c r="G17" s="29">
        <f t="shared" si="0"/>
        <v>18.45</v>
      </c>
      <c r="H17" s="17" t="s">
        <v>25</v>
      </c>
    </row>
    <row r="18" spans="1:8" ht="17.100000000000001" customHeight="1" x14ac:dyDescent="0.25">
      <c r="A18" s="13" t="s">
        <v>31</v>
      </c>
      <c r="B18" s="14" t="str">
        <f>[8]Startovka!B21</f>
        <v>Pappová Violeta</v>
      </c>
      <c r="C18" s="15">
        <f>[8]Startovka!C21</f>
        <v>2008</v>
      </c>
      <c r="D18" s="14" t="str">
        <f>[8]Startovka!D21</f>
        <v>CMG Litvínov</v>
      </c>
      <c r="E18" s="16">
        <f>'[8]1sestava'!K21</f>
        <v>10.5</v>
      </c>
      <c r="F18" s="16">
        <f>'[8]2sestava'!K21</f>
        <v>7.9</v>
      </c>
      <c r="G18" s="29">
        <f t="shared" si="0"/>
        <v>18.399999999999999</v>
      </c>
      <c r="H18" s="17" t="s">
        <v>26</v>
      </c>
    </row>
    <row r="19" spans="1:8" ht="17.100000000000001" customHeight="1" x14ac:dyDescent="0.25">
      <c r="A19" s="13" t="s">
        <v>14</v>
      </c>
      <c r="B19" s="14" t="str">
        <f>[8]Startovka!B9</f>
        <v>Chalupová Nela</v>
      </c>
      <c r="C19" s="15">
        <f>[8]Startovka!C9</f>
        <v>2008</v>
      </c>
      <c r="D19" s="14" t="str">
        <f>[8]Startovka!D9</f>
        <v>GSK Tábor</v>
      </c>
      <c r="E19" s="16">
        <f>'[8]1sestava'!K9</f>
        <v>9.0999999999999979</v>
      </c>
      <c r="F19" s="16">
        <f>'[8]2sestava'!K9</f>
        <v>9.1499999999999986</v>
      </c>
      <c r="G19" s="29">
        <f t="shared" si="0"/>
        <v>18.249999999999996</v>
      </c>
      <c r="H19" s="17" t="s">
        <v>24</v>
      </c>
    </row>
    <row r="20" spans="1:8" ht="17.100000000000001" customHeight="1" x14ac:dyDescent="0.25">
      <c r="A20" s="13" t="s">
        <v>20</v>
      </c>
      <c r="B20" s="14" t="str">
        <f>[8]Startovka!B13</f>
        <v>Matoušková Natálie</v>
      </c>
      <c r="C20" s="15">
        <f>[8]Startovka!C13</f>
        <v>2009</v>
      </c>
      <c r="D20" s="14" t="str">
        <f>[8]Startovka!D13</f>
        <v>TJ Kyje Praha 14</v>
      </c>
      <c r="E20" s="16">
        <f>'[8]1sestava'!K13</f>
        <v>8.3999999999999986</v>
      </c>
      <c r="F20" s="16">
        <f>'[8]2sestava'!K13</f>
        <v>9.5</v>
      </c>
      <c r="G20" s="29">
        <f t="shared" si="0"/>
        <v>17.899999999999999</v>
      </c>
      <c r="H20" s="17" t="s">
        <v>29</v>
      </c>
    </row>
    <row r="22" spans="1:8" x14ac:dyDescent="0.25">
      <c r="E22" s="32" t="s">
        <v>41</v>
      </c>
      <c r="F22" s="32"/>
      <c r="G22" s="32"/>
      <c r="H22" s="32"/>
    </row>
  </sheetData>
  <mergeCells count="2">
    <mergeCell ref="A2:H2"/>
    <mergeCell ref="E22:H22"/>
  </mergeCells>
  <pageMargins left="0.7" right="0.7" top="0.78740157499999996" bottom="0.78740157499999996" header="0.3" footer="0.3"/>
  <pageSetup paperSize="9" orientation="landscape" r:id="rId1"/>
  <headerFooter>
    <oddHeader>&amp;C&amp;"-,Tučné"&amp;16Ústecký pohárek&amp;RÚstí nad Labem
31.3.2019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0"/>
  <sheetViews>
    <sheetView workbookViewId="0">
      <selection activeCell="B8" sqref="B8"/>
    </sheetView>
  </sheetViews>
  <sheetFormatPr defaultRowHeight="15" x14ac:dyDescent="0.25"/>
  <cols>
    <col min="1" max="1" width="4.7109375" customWidth="1"/>
    <col min="2" max="2" width="22.85546875" customWidth="1"/>
    <col min="3" max="3" width="6.7109375" style="1" customWidth="1"/>
    <col min="4" max="4" width="25.5703125" customWidth="1"/>
    <col min="5" max="5" width="10.85546875" customWidth="1"/>
    <col min="6" max="7" width="10" customWidth="1"/>
  </cols>
  <sheetData>
    <row r="1" spans="1:8" ht="21.75" customHeight="1" x14ac:dyDescent="0.25"/>
    <row r="2" spans="1:8" ht="15.75" x14ac:dyDescent="0.25">
      <c r="A2" s="31" t="s">
        <v>50</v>
      </c>
      <c r="B2" s="31"/>
      <c r="C2" s="31"/>
      <c r="D2" s="31"/>
      <c r="E2" s="31"/>
      <c r="F2" s="31"/>
      <c r="G2" s="31"/>
      <c r="H2" s="31"/>
    </row>
    <row r="3" spans="1:8" s="3" customFormat="1" ht="8.25" customHeight="1" x14ac:dyDescent="0.25">
      <c r="A3" s="2"/>
      <c r="B3" s="2"/>
      <c r="C3" s="2"/>
      <c r="D3" s="2"/>
      <c r="E3" s="2"/>
      <c r="F3" s="2"/>
      <c r="G3" s="2"/>
      <c r="H3" s="2"/>
    </row>
    <row r="4" spans="1:8" ht="10.5" customHeight="1" x14ac:dyDescent="0.25">
      <c r="A4" s="1"/>
      <c r="C4" s="4"/>
      <c r="D4" s="5"/>
      <c r="E4" s="6"/>
      <c r="F4" s="7"/>
      <c r="G4" s="7"/>
      <c r="H4" s="8"/>
    </row>
    <row r="5" spans="1:8" ht="16.5" customHeight="1" x14ac:dyDescent="0.25">
      <c r="A5" s="9" t="s">
        <v>1</v>
      </c>
      <c r="B5" s="10" t="s">
        <v>2</v>
      </c>
      <c r="C5" s="11" t="s">
        <v>3</v>
      </c>
      <c r="D5" s="10" t="s">
        <v>4</v>
      </c>
      <c r="E5" s="11" t="s">
        <v>5</v>
      </c>
      <c r="F5" s="28" t="s">
        <v>43</v>
      </c>
      <c r="G5" s="12" t="s">
        <v>6</v>
      </c>
      <c r="H5" s="12" t="s">
        <v>7</v>
      </c>
    </row>
    <row r="6" spans="1:8" ht="17.100000000000001" customHeight="1" x14ac:dyDescent="0.25">
      <c r="A6" s="13" t="s">
        <v>18</v>
      </c>
      <c r="B6" s="30" t="str">
        <f>[9]Startovka!B12</f>
        <v>Petrů Valerie</v>
      </c>
      <c r="C6" s="15">
        <f>[9]Startovka!C12</f>
        <v>2006</v>
      </c>
      <c r="D6" s="14" t="str">
        <f>[9]Startovka!D12</f>
        <v>USK Slávie Ústí nad Labem</v>
      </c>
      <c r="E6" s="16">
        <f>'[9]1sestava'!K12</f>
        <v>11.55</v>
      </c>
      <c r="F6" s="16">
        <f>'[9]2sestava'!K12</f>
        <v>10.900000000000004</v>
      </c>
      <c r="G6" s="29">
        <f t="shared" ref="G6:G18" si="0">SUM(E6:F6)</f>
        <v>22.450000000000003</v>
      </c>
      <c r="H6" s="17" t="s">
        <v>9</v>
      </c>
    </row>
    <row r="7" spans="1:8" ht="17.100000000000001" customHeight="1" x14ac:dyDescent="0.25">
      <c r="A7" s="13" t="s">
        <v>14</v>
      </c>
      <c r="B7" s="14" t="str">
        <f>[9]Startovka!B9</f>
        <v>Ciznerová Anna</v>
      </c>
      <c r="C7" s="15">
        <f>[9]Startovka!C9</f>
        <v>2007</v>
      </c>
      <c r="D7" s="14" t="str">
        <f>[9]Startovka!D9</f>
        <v>TJ SPKV Praha</v>
      </c>
      <c r="E7" s="16">
        <f>'[9]1sestava'!K9</f>
        <v>10.3</v>
      </c>
      <c r="F7" s="16">
        <f>'[9]2sestava'!K9</f>
        <v>10.899999999999999</v>
      </c>
      <c r="G7" s="29">
        <f t="shared" si="0"/>
        <v>21.2</v>
      </c>
      <c r="H7" s="17" t="s">
        <v>11</v>
      </c>
    </row>
    <row r="8" spans="1:8" ht="17.100000000000001" customHeight="1" x14ac:dyDescent="0.25">
      <c r="A8" s="13" t="s">
        <v>11</v>
      </c>
      <c r="B8" s="30" t="str">
        <f>[9]Startovka!B7</f>
        <v>Vancová Anna</v>
      </c>
      <c r="C8" s="15">
        <f>[9]Startovka!C7</f>
        <v>2006</v>
      </c>
      <c r="D8" s="14" t="str">
        <f>[9]Startovka!D7</f>
        <v>USK Slávie Ústí nad Labem</v>
      </c>
      <c r="E8" s="16">
        <f>'[9]1sestava'!K7</f>
        <v>10.5</v>
      </c>
      <c r="F8" s="16">
        <f>'[9]2sestava'!K7</f>
        <v>10.149999999999999</v>
      </c>
      <c r="G8" s="29">
        <f t="shared" si="0"/>
        <v>20.65</v>
      </c>
      <c r="H8" s="17" t="s">
        <v>13</v>
      </c>
    </row>
    <row r="9" spans="1:8" ht="17.100000000000001" customHeight="1" x14ac:dyDescent="0.25">
      <c r="A9" s="13" t="s">
        <v>13</v>
      </c>
      <c r="B9" s="14" t="str">
        <f>[9]Startovka!B8</f>
        <v>Říhová Rozálie</v>
      </c>
      <c r="C9" s="15">
        <f>[9]Startovka!C8</f>
        <v>2007</v>
      </c>
      <c r="D9" s="14" t="str">
        <f>[9]Startovka!D8</f>
        <v>MG Liberec</v>
      </c>
      <c r="E9" s="16">
        <f>'[9]1sestava'!K8</f>
        <v>9.8000000000000025</v>
      </c>
      <c r="F9" s="16">
        <f>'[9]2sestava'!K8</f>
        <v>10.600000000000001</v>
      </c>
      <c r="G9" s="29">
        <f t="shared" si="0"/>
        <v>20.400000000000006</v>
      </c>
      <c r="H9" s="17" t="s">
        <v>14</v>
      </c>
    </row>
    <row r="10" spans="1:8" ht="17.100000000000001" customHeight="1" x14ac:dyDescent="0.25">
      <c r="A10" s="13" t="s">
        <v>21</v>
      </c>
      <c r="B10" s="14" t="str">
        <f>[9]Startovka!B14</f>
        <v>Bečvářová Alžběta</v>
      </c>
      <c r="C10" s="15">
        <f>[9]Startovka!C14</f>
        <v>2007</v>
      </c>
      <c r="D10" s="14" t="str">
        <f>[9]Startovka!D14</f>
        <v>TJ Gymdance Plzeň</v>
      </c>
      <c r="E10" s="16">
        <f>'[9]1sestava'!K14</f>
        <v>10.600000000000005</v>
      </c>
      <c r="F10" s="16">
        <f>'[9]2sestava'!K14</f>
        <v>9.6000000000000032</v>
      </c>
      <c r="G10" s="29">
        <f t="shared" si="0"/>
        <v>20.20000000000001</v>
      </c>
      <c r="H10" s="17" t="s">
        <v>15</v>
      </c>
    </row>
    <row r="11" spans="1:8" ht="17.100000000000001" customHeight="1" x14ac:dyDescent="0.25">
      <c r="A11" s="13" t="s">
        <v>23</v>
      </c>
      <c r="B11" s="14" t="str">
        <f>[9]Startovka!B16</f>
        <v>Avakjan Anastázie</v>
      </c>
      <c r="C11" s="15">
        <f>[9]Startovka!C16</f>
        <v>2007</v>
      </c>
      <c r="D11" s="14" t="str">
        <f>[9]Startovka!D16</f>
        <v>TJ Gymdance Plzeň</v>
      </c>
      <c r="E11" s="16">
        <f>'[9]1sestava'!K16</f>
        <v>9.8499999999999979</v>
      </c>
      <c r="F11" s="16">
        <f>'[9]2sestava'!K16</f>
        <v>10.1</v>
      </c>
      <c r="G11" s="29">
        <f t="shared" si="0"/>
        <v>19.949999999999996</v>
      </c>
      <c r="H11" s="17" t="s">
        <v>17</v>
      </c>
    </row>
    <row r="12" spans="1:8" ht="17.100000000000001" customHeight="1" x14ac:dyDescent="0.25">
      <c r="A12" s="13" t="s">
        <v>20</v>
      </c>
      <c r="B12" s="14" t="str">
        <f>[9]Startovka!B13</f>
        <v>Bělohlávková Barbora</v>
      </c>
      <c r="C12" s="15">
        <f>[9]Startovka!C13</f>
        <v>2006</v>
      </c>
      <c r="D12" s="14" t="str">
        <f>[9]Startovka!D13</f>
        <v>MG Liberec</v>
      </c>
      <c r="E12" s="16">
        <f>'[9]1sestava'!K13</f>
        <v>9.2500000000000036</v>
      </c>
      <c r="F12" s="16">
        <f>'[9]2sestava'!K13</f>
        <v>10.100000000000001</v>
      </c>
      <c r="G12" s="29">
        <f t="shared" si="0"/>
        <v>19.350000000000005</v>
      </c>
      <c r="H12" s="17" t="s">
        <v>18</v>
      </c>
    </row>
    <row r="13" spans="1:8" ht="17.100000000000001" customHeight="1" x14ac:dyDescent="0.25">
      <c r="A13" s="13" t="s">
        <v>25</v>
      </c>
      <c r="B13" s="14" t="str">
        <f>[9]Startovka!B17</f>
        <v>Kadlečková Lucie</v>
      </c>
      <c r="C13" s="15">
        <f>[9]Startovka!C17</f>
        <v>2007</v>
      </c>
      <c r="D13" s="14" t="str">
        <f>[9]Startovka!D17</f>
        <v>TJ Kyje Praha 14</v>
      </c>
      <c r="E13" s="16">
        <f>'[9]1sestava'!K17</f>
        <v>9.6999999999999993</v>
      </c>
      <c r="F13" s="16">
        <f>'[9]2sestava'!K17</f>
        <v>9.4500000000000011</v>
      </c>
      <c r="G13" s="29">
        <f t="shared" si="0"/>
        <v>19.149999999999999</v>
      </c>
      <c r="H13" s="17" t="s">
        <v>20</v>
      </c>
    </row>
    <row r="14" spans="1:8" ht="17.100000000000001" customHeight="1" x14ac:dyDescent="0.25">
      <c r="A14" s="13" t="s">
        <v>22</v>
      </c>
      <c r="B14" s="14" t="str">
        <f>[9]Startovka!B15</f>
        <v>Vodičková Anežka</v>
      </c>
      <c r="C14" s="15">
        <f>[9]Startovka!C15</f>
        <v>2007</v>
      </c>
      <c r="D14" s="14" t="str">
        <f>[9]Startovka!D15</f>
        <v>TJ SPKV Praha</v>
      </c>
      <c r="E14" s="16">
        <f>'[9]1sestava'!K15</f>
        <v>9.5499999999999972</v>
      </c>
      <c r="F14" s="16">
        <f>'[9]2sestava'!K15</f>
        <v>9.5500000000000007</v>
      </c>
      <c r="G14" s="29">
        <f t="shared" si="0"/>
        <v>19.099999999999998</v>
      </c>
      <c r="H14" s="17" t="s">
        <v>21</v>
      </c>
    </row>
    <row r="15" spans="1:8" ht="17.100000000000001" customHeight="1" x14ac:dyDescent="0.25">
      <c r="A15" s="13" t="s">
        <v>26</v>
      </c>
      <c r="B15" s="14" t="str">
        <f>[9]Startovka!B18</f>
        <v>Glavicová Barbora</v>
      </c>
      <c r="C15" s="15">
        <f>[9]Startovka!C18</f>
        <v>2007</v>
      </c>
      <c r="D15" s="14" t="str">
        <f>[9]Startovka!D18</f>
        <v>TJ Sokol Horní Jiřetín</v>
      </c>
      <c r="E15" s="16">
        <f>'[9]1sestava'!K18</f>
        <v>9.6499999999999986</v>
      </c>
      <c r="F15" s="16">
        <f>'[9]2sestava'!K18</f>
        <v>8.5499999999999989</v>
      </c>
      <c r="G15" s="29">
        <f t="shared" si="0"/>
        <v>18.199999999999996</v>
      </c>
      <c r="H15" s="17" t="s">
        <v>22</v>
      </c>
    </row>
    <row r="16" spans="1:8" ht="17.100000000000001" customHeight="1" x14ac:dyDescent="0.25">
      <c r="A16" s="13" t="s">
        <v>9</v>
      </c>
      <c r="B16" s="14" t="str">
        <f>[9]Startovka!B6</f>
        <v>Hubáčková Simona</v>
      </c>
      <c r="C16" s="15">
        <f>[9]Startovka!C6</f>
        <v>2006</v>
      </c>
      <c r="D16" s="14" t="str">
        <f>[9]Startovka!D6</f>
        <v>GSK Tábor</v>
      </c>
      <c r="E16" s="16">
        <f>'[9]1sestava'!K6</f>
        <v>8.9000000000000021</v>
      </c>
      <c r="F16" s="16">
        <f>'[9]2sestava'!K6</f>
        <v>8.3000000000000007</v>
      </c>
      <c r="G16" s="29">
        <f t="shared" si="0"/>
        <v>17.200000000000003</v>
      </c>
      <c r="H16" s="17" t="s">
        <v>23</v>
      </c>
    </row>
    <row r="17" spans="1:8" ht="17.100000000000001" customHeight="1" x14ac:dyDescent="0.25">
      <c r="A17" s="13" t="s">
        <v>15</v>
      </c>
      <c r="B17" s="14" t="str">
        <f>[9]Startovka!B10</f>
        <v>Votavová Michaela</v>
      </c>
      <c r="C17" s="15">
        <f>[9]Startovka!C10</f>
        <v>2006</v>
      </c>
      <c r="D17" s="14" t="str">
        <f>[9]Startovka!D10</f>
        <v>TJ Kyje Praha 14</v>
      </c>
      <c r="E17" s="16">
        <f>'[9]1sestava'!K10</f>
        <v>8.2499999999999982</v>
      </c>
      <c r="F17" s="16">
        <f>'[9]2sestava'!K10</f>
        <v>8.8499999999999979</v>
      </c>
      <c r="G17" s="29">
        <f t="shared" si="0"/>
        <v>17.099999999999994</v>
      </c>
      <c r="H17" s="17" t="s">
        <v>25</v>
      </c>
    </row>
    <row r="18" spans="1:8" ht="17.100000000000001" customHeight="1" x14ac:dyDescent="0.25">
      <c r="A18" s="13" t="s">
        <v>17</v>
      </c>
      <c r="B18" s="14" t="str">
        <f>[9]Startovka!B11</f>
        <v>Trčková Eliška</v>
      </c>
      <c r="C18" s="15">
        <f>[9]Startovka!C11</f>
        <v>2006</v>
      </c>
      <c r="D18" s="14" t="str">
        <f>[9]Startovka!D11</f>
        <v>GSK Tábor</v>
      </c>
      <c r="E18" s="16">
        <f>'[9]1sestava'!K11</f>
        <v>0</v>
      </c>
      <c r="F18" s="16">
        <f>'[9]2sestava'!K11</f>
        <v>8.2000000000000011</v>
      </c>
      <c r="G18" s="29">
        <f t="shared" si="0"/>
        <v>8.2000000000000011</v>
      </c>
      <c r="H18" s="17" t="s">
        <v>26</v>
      </c>
    </row>
    <row r="20" spans="1:8" x14ac:dyDescent="0.25">
      <c r="E20" s="32" t="s">
        <v>41</v>
      </c>
      <c r="F20" s="32"/>
      <c r="G20" s="32"/>
      <c r="H20" s="32"/>
    </row>
  </sheetData>
  <mergeCells count="2">
    <mergeCell ref="A2:H2"/>
    <mergeCell ref="E20:H20"/>
  </mergeCells>
  <pageMargins left="0.7" right="0.7" top="0.78740157499999996" bottom="0.78740157499999996" header="0.3" footer="0.3"/>
  <pageSetup paperSize="9" orientation="landscape" r:id="rId1"/>
  <headerFooter>
    <oddHeader>&amp;C&amp;"-,Tučné"&amp;16Ústecký pohárek&amp;RÚstí nad Labem
31.3.2019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KP I</vt:lpstr>
      <vt:lpstr>KP II</vt:lpstr>
      <vt:lpstr>KP III</vt:lpstr>
      <vt:lpstr>KP IV</vt:lpstr>
      <vt:lpstr>ZP 0.B</vt:lpstr>
      <vt:lpstr>ZP 0.A</vt:lpstr>
      <vt:lpstr>ZP 1</vt:lpstr>
      <vt:lpstr>ZP 2</vt:lpstr>
      <vt:lpstr>ZP 3</vt:lpstr>
      <vt:lpstr>ZP 4</vt:lpstr>
      <vt:lpstr>ZP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Šárka</dc:creator>
  <cp:lastModifiedBy>MyPC</cp:lastModifiedBy>
  <dcterms:created xsi:type="dcterms:W3CDTF">2019-03-31T18:45:55Z</dcterms:created>
  <dcterms:modified xsi:type="dcterms:W3CDTF">2019-04-01T14:05:05Z</dcterms:modified>
</cp:coreProperties>
</file>